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\Desktop\งานปรับปรุง AS แก้ไข\งานปรับปรุงห้องพักอาจารย์ AS art ปี 64 ใช้งาน\"/>
    </mc:Choice>
  </mc:AlternateContent>
  <xr:revisionPtr revIDLastSave="0" documentId="13_ncr:1_{775A6A55-E3F8-49F8-ADA2-F13810849D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แบบปร.4(ข)ปรับอากาศ" sheetId="34" r:id="rId1"/>
    <sheet name="ปร.4(ข)ระบบโสต" sheetId="41" r:id="rId2"/>
    <sheet name="แบบปร.4(พ)" sheetId="35" r:id="rId3"/>
    <sheet name="แบบปร.5(ก)" sheetId="30" r:id="rId4"/>
    <sheet name="ปร.5 (ข)" sheetId="33" r:id="rId5"/>
    <sheet name="แบบปร.4(ก)ปรับปรุง" sheetId="39" r:id="rId6"/>
  </sheets>
  <calcPr calcId="191029"/>
</workbook>
</file>

<file path=xl/calcChain.xml><?xml version="1.0" encoding="utf-8"?>
<calcChain xmlns="http://schemas.openxmlformats.org/spreadsheetml/2006/main">
  <c r="E398" i="39" l="1"/>
  <c r="E365" i="39"/>
  <c r="E332" i="39"/>
  <c r="E299" i="39"/>
  <c r="E266" i="39"/>
  <c r="E233" i="39"/>
  <c r="E200" i="39"/>
  <c r="E167" i="39"/>
  <c r="E134" i="39"/>
  <c r="E101" i="39"/>
  <c r="A397" i="39"/>
  <c r="A364" i="39"/>
  <c r="A331" i="39"/>
  <c r="A298" i="39"/>
  <c r="A265" i="39"/>
  <c r="A232" i="39"/>
  <c r="A199" i="39"/>
  <c r="A166" i="39"/>
  <c r="A133" i="39"/>
  <c r="A100" i="39"/>
  <c r="E68" i="39"/>
  <c r="A67" i="39"/>
  <c r="E35" i="39"/>
  <c r="A36" i="39"/>
  <c r="A35" i="39"/>
  <c r="A34" i="39"/>
  <c r="E70" i="41"/>
  <c r="E37" i="41"/>
  <c r="A69" i="41"/>
  <c r="A36" i="41"/>
  <c r="A71" i="41"/>
  <c r="A70" i="41"/>
  <c r="A68" i="41"/>
  <c r="A38" i="41"/>
  <c r="A37" i="41"/>
  <c r="A35" i="41"/>
  <c r="F24" i="41"/>
  <c r="H11" i="34" l="1"/>
  <c r="F11" i="34"/>
  <c r="I416" i="39"/>
  <c r="H423" i="39"/>
  <c r="H422" i="39"/>
  <c r="H421" i="39"/>
  <c r="H420" i="39"/>
  <c r="H419" i="39"/>
  <c r="H418" i="39"/>
  <c r="H417" i="39"/>
  <c r="H416" i="39"/>
  <c r="F423" i="39"/>
  <c r="F422" i="39"/>
  <c r="F421" i="39"/>
  <c r="I421" i="39" s="1"/>
  <c r="F420" i="39"/>
  <c r="F419" i="39"/>
  <c r="F418" i="39"/>
  <c r="F417" i="39"/>
  <c r="F416" i="39"/>
  <c r="H75" i="39"/>
  <c r="F75" i="39"/>
  <c r="I419" i="39" l="1"/>
  <c r="I423" i="39"/>
  <c r="I417" i="39"/>
  <c r="I420" i="39"/>
  <c r="I418" i="39"/>
  <c r="I11" i="34"/>
  <c r="I422" i="39"/>
  <c r="I75" i="39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5" i="41"/>
  <c r="F26" i="41"/>
  <c r="F27" i="41"/>
  <c r="F28" i="41"/>
  <c r="F29" i="41"/>
  <c r="F30" i="41"/>
  <c r="F31" i="41"/>
  <c r="F94" i="34"/>
  <c r="F95" i="34"/>
  <c r="F96" i="34"/>
  <c r="F97" i="34"/>
  <c r="F98" i="34"/>
  <c r="F99" i="34"/>
  <c r="F100" i="34"/>
  <c r="F101" i="34"/>
  <c r="F102" i="34"/>
  <c r="F66" i="34"/>
  <c r="F67" i="34"/>
  <c r="F68" i="34"/>
  <c r="F69" i="34"/>
  <c r="F70" i="34"/>
  <c r="F71" i="34"/>
  <c r="F72" i="34"/>
  <c r="F73" i="34"/>
  <c r="F74" i="34"/>
  <c r="F75" i="34"/>
  <c r="F76" i="34"/>
  <c r="F40" i="34"/>
  <c r="F41" i="34"/>
  <c r="F42" i="34"/>
  <c r="F43" i="34"/>
  <c r="F44" i="34"/>
  <c r="F45" i="34"/>
  <c r="F46" i="34"/>
  <c r="F47" i="34"/>
  <c r="F48" i="34"/>
  <c r="F50" i="34"/>
  <c r="F51" i="34"/>
  <c r="F52" i="34"/>
  <c r="F21" i="34"/>
  <c r="F22" i="34"/>
  <c r="F23" i="34"/>
  <c r="F24" i="34"/>
  <c r="F25" i="34"/>
  <c r="F26" i="34"/>
  <c r="F37" i="34"/>
  <c r="F38" i="34"/>
  <c r="F10" i="34"/>
  <c r="F12" i="34"/>
  <c r="F13" i="34"/>
  <c r="F14" i="34"/>
  <c r="F17" i="34"/>
  <c r="F18" i="34"/>
  <c r="H17" i="34"/>
  <c r="H150" i="34" l="1"/>
  <c r="F150" i="34"/>
  <c r="F149" i="34"/>
  <c r="I150" i="34" l="1"/>
  <c r="H168" i="34"/>
  <c r="H167" i="34"/>
  <c r="H166" i="34"/>
  <c r="H165" i="34"/>
  <c r="H164" i="34"/>
  <c r="H163" i="34"/>
  <c r="H162" i="34"/>
  <c r="H161" i="34"/>
  <c r="H160" i="34"/>
  <c r="H159" i="34"/>
  <c r="H158" i="34"/>
  <c r="H157" i="34"/>
  <c r="H156" i="34"/>
  <c r="H155" i="34"/>
  <c r="H154" i="34"/>
  <c r="H153" i="34"/>
  <c r="H152" i="34"/>
  <c r="H151" i="34"/>
  <c r="H149" i="34"/>
  <c r="I149" i="34" s="1"/>
  <c r="H137" i="34"/>
  <c r="F168" i="34"/>
  <c r="F167" i="34"/>
  <c r="F166" i="34"/>
  <c r="F165" i="34"/>
  <c r="F164" i="34"/>
  <c r="F163" i="34"/>
  <c r="F162" i="34"/>
  <c r="F161" i="34"/>
  <c r="F160" i="34"/>
  <c r="F159" i="34"/>
  <c r="F158" i="34"/>
  <c r="F157" i="34"/>
  <c r="F156" i="34"/>
  <c r="F155" i="34"/>
  <c r="F154" i="34"/>
  <c r="F153" i="34"/>
  <c r="F152" i="34"/>
  <c r="F151" i="34"/>
  <c r="H136" i="34"/>
  <c r="H135" i="34"/>
  <c r="H134" i="34"/>
  <c r="H133" i="34"/>
  <c r="H132" i="34"/>
  <c r="H131" i="34"/>
  <c r="H130" i="34"/>
  <c r="H129" i="34"/>
  <c r="H128" i="34"/>
  <c r="H127" i="34"/>
  <c r="H126" i="34"/>
  <c r="H125" i="34"/>
  <c r="H124" i="34"/>
  <c r="H123" i="34"/>
  <c r="H122" i="34"/>
  <c r="H121" i="34"/>
  <c r="F137" i="34"/>
  <c r="F136" i="34"/>
  <c r="F135" i="34"/>
  <c r="F134" i="34"/>
  <c r="F133" i="34"/>
  <c r="F132" i="34"/>
  <c r="F131" i="34"/>
  <c r="F130" i="34"/>
  <c r="F129" i="34"/>
  <c r="F128" i="34"/>
  <c r="F127" i="34"/>
  <c r="F126" i="34"/>
  <c r="F125" i="34"/>
  <c r="F124" i="34"/>
  <c r="F123" i="34"/>
  <c r="F122" i="34"/>
  <c r="F121" i="34"/>
  <c r="H109" i="34"/>
  <c r="H108" i="34"/>
  <c r="H106" i="34"/>
  <c r="H105" i="34"/>
  <c r="H104" i="34"/>
  <c r="H103" i="34"/>
  <c r="H102" i="34"/>
  <c r="I102" i="34" s="1"/>
  <c r="H101" i="34"/>
  <c r="I101" i="34" s="1"/>
  <c r="H100" i="34"/>
  <c r="I100" i="34" s="1"/>
  <c r="H99" i="34"/>
  <c r="I99" i="34" s="1"/>
  <c r="H98" i="34"/>
  <c r="I98" i="34" s="1"/>
  <c r="H97" i="34"/>
  <c r="I97" i="34" s="1"/>
  <c r="H96" i="34"/>
  <c r="I96" i="34" s="1"/>
  <c r="H95" i="34"/>
  <c r="I95" i="34" s="1"/>
  <c r="H94" i="34"/>
  <c r="I94" i="34" s="1"/>
  <c r="H93" i="34"/>
  <c r="F109" i="34"/>
  <c r="F108" i="34"/>
  <c r="F106" i="34"/>
  <c r="F105" i="34"/>
  <c r="F104" i="34"/>
  <c r="F103" i="34"/>
  <c r="F93" i="34"/>
  <c r="H81" i="34"/>
  <c r="H78" i="34"/>
  <c r="H77" i="34"/>
  <c r="H76" i="34"/>
  <c r="H75" i="34"/>
  <c r="I75" i="34" s="1"/>
  <c r="H74" i="34"/>
  <c r="I74" i="34" s="1"/>
  <c r="H73" i="34"/>
  <c r="I73" i="34" s="1"/>
  <c r="H72" i="34"/>
  <c r="I72" i="34" s="1"/>
  <c r="H71" i="34"/>
  <c r="I71" i="34" s="1"/>
  <c r="H70" i="34"/>
  <c r="I70" i="34" s="1"/>
  <c r="H69" i="34"/>
  <c r="I69" i="34" s="1"/>
  <c r="H68" i="34"/>
  <c r="H67" i="34"/>
  <c r="H66" i="34"/>
  <c r="H65" i="34"/>
  <c r="F81" i="34"/>
  <c r="F78" i="34"/>
  <c r="F77" i="34"/>
  <c r="F65" i="34"/>
  <c r="H52" i="34"/>
  <c r="H51" i="34"/>
  <c r="I51" i="34" s="1"/>
  <c r="H50" i="34"/>
  <c r="H48" i="34"/>
  <c r="H47" i="34"/>
  <c r="I47" i="34" s="1"/>
  <c r="H46" i="34"/>
  <c r="H45" i="34"/>
  <c r="H44" i="34"/>
  <c r="H43" i="34"/>
  <c r="H42" i="34"/>
  <c r="H41" i="34"/>
  <c r="I41" i="34" s="1"/>
  <c r="H40" i="34"/>
  <c r="I40" i="34" s="1"/>
  <c r="H39" i="34"/>
  <c r="F39" i="34"/>
  <c r="I133" i="34" l="1"/>
  <c r="I109" i="34"/>
  <c r="I122" i="34"/>
  <c r="I132" i="34"/>
  <c r="I108" i="34"/>
  <c r="I157" i="34"/>
  <c r="I123" i="34"/>
  <c r="I158" i="34"/>
  <c r="I168" i="34"/>
  <c r="I160" i="34"/>
  <c r="I156" i="34"/>
  <c r="I159" i="34"/>
  <c r="I155" i="34"/>
  <c r="I135" i="34"/>
  <c r="I154" i="34"/>
  <c r="I166" i="34"/>
  <c r="I167" i="34"/>
  <c r="I131" i="34"/>
  <c r="I163" i="34"/>
  <c r="I152" i="34"/>
  <c r="I153" i="34"/>
  <c r="I165" i="34"/>
  <c r="I39" i="34"/>
  <c r="I121" i="34"/>
  <c r="I161" i="34"/>
  <c r="I162" i="34"/>
  <c r="I124" i="34"/>
  <c r="I164" i="34"/>
  <c r="I151" i="34"/>
  <c r="I126" i="34"/>
  <c r="I136" i="34"/>
  <c r="I76" i="34"/>
  <c r="I77" i="34"/>
  <c r="I66" i="34"/>
  <c r="I65" i="34"/>
  <c r="I103" i="34"/>
  <c r="I78" i="34"/>
  <c r="I104" i="34"/>
  <c r="I52" i="34"/>
  <c r="I67" i="34"/>
  <c r="I93" i="34"/>
  <c r="I105" i="34"/>
  <c r="I128" i="34"/>
  <c r="I68" i="34"/>
  <c r="I81" i="34"/>
  <c r="I106" i="34"/>
  <c r="I129" i="34"/>
  <c r="I134" i="34"/>
  <c r="I125" i="34"/>
  <c r="I137" i="34"/>
  <c r="I48" i="34"/>
  <c r="I50" i="34"/>
  <c r="I130" i="34"/>
  <c r="I127" i="34"/>
  <c r="I42" i="34"/>
  <c r="I44" i="34"/>
  <c r="I45" i="34"/>
  <c r="I43" i="34"/>
  <c r="I46" i="34"/>
  <c r="H271" i="39" l="1"/>
  <c r="F271" i="39"/>
  <c r="F74" i="39"/>
  <c r="H74" i="39"/>
  <c r="A69" i="39"/>
  <c r="A102" i="39" s="1"/>
  <c r="A68" i="39"/>
  <c r="A101" i="39" s="1"/>
  <c r="A266" i="39" l="1"/>
  <c r="A267" i="39"/>
  <c r="I74" i="39"/>
  <c r="D8" i="33" l="1"/>
  <c r="E8" i="33" s="1"/>
  <c r="D9" i="33"/>
  <c r="E9" i="33" s="1"/>
  <c r="D11" i="33"/>
  <c r="E11" i="33" s="1"/>
  <c r="F76" i="41"/>
  <c r="I76" i="41" s="1"/>
  <c r="C15" i="33" s="1"/>
  <c r="D15" i="33" s="1"/>
  <c r="E15" i="33" s="1"/>
  <c r="C18" i="30" s="1"/>
  <c r="E18" i="30" s="1"/>
  <c r="H75" i="41"/>
  <c r="H99" i="41" s="1"/>
  <c r="F75" i="41"/>
  <c r="I59" i="41"/>
  <c r="I58" i="41"/>
  <c r="I57" i="41"/>
  <c r="I56" i="41"/>
  <c r="I55" i="41"/>
  <c r="H46" i="41"/>
  <c r="F46" i="41"/>
  <c r="H45" i="41"/>
  <c r="F45" i="41"/>
  <c r="H44" i="41"/>
  <c r="F44" i="41"/>
  <c r="H43" i="41"/>
  <c r="F43" i="41"/>
  <c r="H31" i="41"/>
  <c r="I31" i="41" s="1"/>
  <c r="H30" i="41"/>
  <c r="I30" i="41" s="1"/>
  <c r="H29" i="41"/>
  <c r="I29" i="41" s="1"/>
  <c r="H28" i="41"/>
  <c r="I28" i="41" s="1"/>
  <c r="H27" i="41"/>
  <c r="I27" i="41" s="1"/>
  <c r="H26" i="41"/>
  <c r="I26" i="41" s="1"/>
  <c r="H25" i="41"/>
  <c r="I25" i="41" s="1"/>
  <c r="H24" i="41"/>
  <c r="I24" i="41" s="1"/>
  <c r="H23" i="41"/>
  <c r="I23" i="41" s="1"/>
  <c r="H22" i="41"/>
  <c r="I22" i="41" s="1"/>
  <c r="H21" i="41"/>
  <c r="I21" i="41" s="1"/>
  <c r="H20" i="41"/>
  <c r="I20" i="41" s="1"/>
  <c r="H19" i="41"/>
  <c r="I19" i="41" s="1"/>
  <c r="H18" i="41"/>
  <c r="I18" i="41" s="1"/>
  <c r="H17" i="41"/>
  <c r="I17" i="41" s="1"/>
  <c r="H16" i="41"/>
  <c r="I16" i="41" s="1"/>
  <c r="H15" i="41"/>
  <c r="I15" i="41" s="1"/>
  <c r="H14" i="41"/>
  <c r="I14" i="41" s="1"/>
  <c r="H13" i="41"/>
  <c r="I13" i="41" s="1"/>
  <c r="H12" i="41"/>
  <c r="I12" i="41" s="1"/>
  <c r="H11" i="41"/>
  <c r="I11" i="41" s="1"/>
  <c r="H10" i="41"/>
  <c r="I10" i="41" s="1"/>
  <c r="H9" i="41"/>
  <c r="F9" i="41"/>
  <c r="H413" i="39"/>
  <c r="F413" i="39"/>
  <c r="H412" i="39"/>
  <c r="F412" i="39"/>
  <c r="H411" i="39"/>
  <c r="F411" i="39"/>
  <c r="H410" i="39"/>
  <c r="F410" i="39"/>
  <c r="H409" i="39"/>
  <c r="F409" i="39"/>
  <c r="H408" i="39"/>
  <c r="F408" i="39"/>
  <c r="H407" i="39"/>
  <c r="F407" i="39"/>
  <c r="H406" i="39"/>
  <c r="F406" i="39"/>
  <c r="H405" i="39"/>
  <c r="F405" i="39"/>
  <c r="A399" i="39"/>
  <c r="A398" i="39"/>
  <c r="H393" i="39"/>
  <c r="F393" i="39"/>
  <c r="H392" i="39"/>
  <c r="F392" i="39"/>
  <c r="H391" i="39"/>
  <c r="F391" i="39"/>
  <c r="H390" i="39"/>
  <c r="F390" i="39"/>
  <c r="H389" i="39"/>
  <c r="F389" i="39"/>
  <c r="H388" i="39"/>
  <c r="F388" i="39"/>
  <c r="H387" i="39"/>
  <c r="F387" i="39"/>
  <c r="H386" i="39"/>
  <c r="F386" i="39"/>
  <c r="H385" i="39"/>
  <c r="F385" i="39"/>
  <c r="H384" i="39"/>
  <c r="F384" i="39"/>
  <c r="H383" i="39"/>
  <c r="F383" i="39"/>
  <c r="H380" i="39"/>
  <c r="F380" i="39"/>
  <c r="H379" i="39"/>
  <c r="F379" i="39"/>
  <c r="H378" i="39"/>
  <c r="F378" i="39"/>
  <c r="H377" i="39"/>
  <c r="F377" i="39"/>
  <c r="H376" i="39"/>
  <c r="F376" i="39"/>
  <c r="H375" i="39"/>
  <c r="F375" i="39"/>
  <c r="H374" i="39"/>
  <c r="F374" i="39"/>
  <c r="H373" i="39"/>
  <c r="F373" i="39"/>
  <c r="H372" i="39"/>
  <c r="F372" i="39"/>
  <c r="A366" i="39"/>
  <c r="A365" i="39"/>
  <c r="H360" i="39"/>
  <c r="F360" i="39"/>
  <c r="H359" i="39"/>
  <c r="F359" i="39"/>
  <c r="H358" i="39"/>
  <c r="F358" i="39"/>
  <c r="H357" i="39"/>
  <c r="F357" i="39"/>
  <c r="H356" i="39"/>
  <c r="F356" i="39"/>
  <c r="H355" i="39"/>
  <c r="F355" i="39"/>
  <c r="H354" i="39"/>
  <c r="F354" i="39"/>
  <c r="H353" i="39"/>
  <c r="F353" i="39"/>
  <c r="H352" i="39"/>
  <c r="F352" i="39"/>
  <c r="H349" i="39"/>
  <c r="F349" i="39"/>
  <c r="H348" i="39"/>
  <c r="F348" i="39"/>
  <c r="H347" i="39"/>
  <c r="F347" i="39"/>
  <c r="H346" i="39"/>
  <c r="F346" i="39"/>
  <c r="H345" i="39"/>
  <c r="F345" i="39"/>
  <c r="H344" i="39"/>
  <c r="F344" i="39"/>
  <c r="H343" i="39"/>
  <c r="F343" i="39"/>
  <c r="H342" i="39"/>
  <c r="F342" i="39"/>
  <c r="H341" i="39"/>
  <c r="F341" i="39"/>
  <c r="H340" i="39"/>
  <c r="F340" i="39"/>
  <c r="H339" i="39"/>
  <c r="F339" i="39"/>
  <c r="A333" i="39"/>
  <c r="A332" i="39"/>
  <c r="H323" i="39"/>
  <c r="F323" i="39"/>
  <c r="H322" i="39"/>
  <c r="F322" i="39"/>
  <c r="H321" i="39"/>
  <c r="F321" i="39"/>
  <c r="H320" i="39"/>
  <c r="F320" i="39"/>
  <c r="H319" i="39"/>
  <c r="F319" i="39"/>
  <c r="H318" i="39"/>
  <c r="F318" i="39"/>
  <c r="H317" i="39"/>
  <c r="F317" i="39"/>
  <c r="H316" i="39"/>
  <c r="F316" i="39"/>
  <c r="H315" i="39"/>
  <c r="F315" i="39"/>
  <c r="F311" i="39"/>
  <c r="I311" i="39" s="1"/>
  <c r="H310" i="39"/>
  <c r="F310" i="39"/>
  <c r="H309" i="39"/>
  <c r="F309" i="39"/>
  <c r="H308" i="39"/>
  <c r="F308" i="39"/>
  <c r="H307" i="39"/>
  <c r="F307" i="39"/>
  <c r="H306" i="39"/>
  <c r="F306" i="39"/>
  <c r="A300" i="39"/>
  <c r="A299" i="39"/>
  <c r="H289" i="39"/>
  <c r="F289" i="39"/>
  <c r="H288" i="39"/>
  <c r="F288" i="39"/>
  <c r="H287" i="39"/>
  <c r="F287" i="39"/>
  <c r="H286" i="39"/>
  <c r="F286" i="39"/>
  <c r="H285" i="39"/>
  <c r="F285" i="39"/>
  <c r="H284" i="39"/>
  <c r="F284" i="39"/>
  <c r="H281" i="39"/>
  <c r="F281" i="39"/>
  <c r="H280" i="39"/>
  <c r="F280" i="39"/>
  <c r="H279" i="39"/>
  <c r="F279" i="39"/>
  <c r="H278" i="39"/>
  <c r="F278" i="39"/>
  <c r="H277" i="39"/>
  <c r="F277" i="39"/>
  <c r="H276" i="39"/>
  <c r="F276" i="39"/>
  <c r="H275" i="39"/>
  <c r="F275" i="39"/>
  <c r="H274" i="39"/>
  <c r="F274" i="39"/>
  <c r="H273" i="39"/>
  <c r="F273" i="39"/>
  <c r="H255" i="39"/>
  <c r="F255" i="39"/>
  <c r="H254" i="39"/>
  <c r="F254" i="39"/>
  <c r="H253" i="39"/>
  <c r="F253" i="39"/>
  <c r="H252" i="39"/>
  <c r="F252" i="39"/>
  <c r="H251" i="39"/>
  <c r="F251" i="39"/>
  <c r="H250" i="39"/>
  <c r="F250" i="39"/>
  <c r="H249" i="39"/>
  <c r="F249" i="39"/>
  <c r="H248" i="39"/>
  <c r="F248" i="39"/>
  <c r="H247" i="39"/>
  <c r="F247" i="39"/>
  <c r="A234" i="39"/>
  <c r="A233" i="39"/>
  <c r="H244" i="39"/>
  <c r="F244" i="39"/>
  <c r="H243" i="39"/>
  <c r="F243" i="39"/>
  <c r="H242" i="39"/>
  <c r="F242" i="39"/>
  <c r="H241" i="39"/>
  <c r="F241" i="39"/>
  <c r="H240" i="39"/>
  <c r="F240" i="39"/>
  <c r="H228" i="39"/>
  <c r="F228" i="39"/>
  <c r="H227" i="39"/>
  <c r="F227" i="39"/>
  <c r="H226" i="39"/>
  <c r="F226" i="39"/>
  <c r="H225" i="39"/>
  <c r="F225" i="39"/>
  <c r="H224" i="39"/>
  <c r="F224" i="39"/>
  <c r="H223" i="39"/>
  <c r="F223" i="39"/>
  <c r="H220" i="39"/>
  <c r="F220" i="39"/>
  <c r="H219" i="39"/>
  <c r="F219" i="39"/>
  <c r="H218" i="39"/>
  <c r="F218" i="39"/>
  <c r="H217" i="39"/>
  <c r="F217" i="39"/>
  <c r="H216" i="39"/>
  <c r="F216" i="39"/>
  <c r="H215" i="39"/>
  <c r="F215" i="39"/>
  <c r="H212" i="39"/>
  <c r="F212" i="39"/>
  <c r="H211" i="39"/>
  <c r="F211" i="39"/>
  <c r="H210" i="39"/>
  <c r="F210" i="39"/>
  <c r="H209" i="39"/>
  <c r="F209" i="39"/>
  <c r="H208" i="39"/>
  <c r="F208" i="39"/>
  <c r="H207" i="39"/>
  <c r="F207" i="39"/>
  <c r="A201" i="39"/>
  <c r="A200" i="39"/>
  <c r="H193" i="39"/>
  <c r="F193" i="39"/>
  <c r="H191" i="39"/>
  <c r="F191" i="39"/>
  <c r="H189" i="39"/>
  <c r="F189" i="39"/>
  <c r="H188" i="39"/>
  <c r="F188" i="39"/>
  <c r="H187" i="39"/>
  <c r="F187" i="39"/>
  <c r="H186" i="39"/>
  <c r="F186" i="39"/>
  <c r="H184" i="39"/>
  <c r="F184" i="39"/>
  <c r="H183" i="39"/>
  <c r="F183" i="39"/>
  <c r="H181" i="39"/>
  <c r="F181" i="39"/>
  <c r="H179" i="39"/>
  <c r="F179" i="39"/>
  <c r="H178" i="39"/>
  <c r="F178" i="39"/>
  <c r="H176" i="39"/>
  <c r="F176" i="39"/>
  <c r="H175" i="39"/>
  <c r="F175" i="39"/>
  <c r="A168" i="39"/>
  <c r="A167" i="39"/>
  <c r="H160" i="39"/>
  <c r="F160" i="39"/>
  <c r="H159" i="39"/>
  <c r="F159" i="39"/>
  <c r="H158" i="39"/>
  <c r="F158" i="39"/>
  <c r="H157" i="39"/>
  <c r="F157" i="39"/>
  <c r="H156" i="39"/>
  <c r="F156" i="39"/>
  <c r="H155" i="39"/>
  <c r="F155" i="39"/>
  <c r="H154" i="39"/>
  <c r="F154" i="39"/>
  <c r="H152" i="39"/>
  <c r="F152" i="39"/>
  <c r="H151" i="39"/>
  <c r="F151" i="39"/>
  <c r="H149" i="39"/>
  <c r="F149" i="39"/>
  <c r="H148" i="39"/>
  <c r="F148" i="39"/>
  <c r="H146" i="39"/>
  <c r="F146" i="39"/>
  <c r="H145" i="39"/>
  <c r="F145" i="39"/>
  <c r="H144" i="39"/>
  <c r="F144" i="39"/>
  <c r="H142" i="39"/>
  <c r="F142" i="39"/>
  <c r="H128" i="39"/>
  <c r="F128" i="39"/>
  <c r="H127" i="39"/>
  <c r="F127" i="39"/>
  <c r="H126" i="39"/>
  <c r="F126" i="39"/>
  <c r="H125" i="39"/>
  <c r="F125" i="39"/>
  <c r="A135" i="39"/>
  <c r="A134" i="39"/>
  <c r="H122" i="39"/>
  <c r="F122" i="39"/>
  <c r="H121" i="39"/>
  <c r="F121" i="39"/>
  <c r="H120" i="39"/>
  <c r="F120" i="39"/>
  <c r="H118" i="39"/>
  <c r="F118" i="39"/>
  <c r="H117" i="39"/>
  <c r="F117" i="39"/>
  <c r="H116" i="39"/>
  <c r="F116" i="39"/>
  <c r="H114" i="39"/>
  <c r="F114" i="39"/>
  <c r="H113" i="39"/>
  <c r="F113" i="39"/>
  <c r="H112" i="39"/>
  <c r="F112" i="39"/>
  <c r="H110" i="39"/>
  <c r="F110" i="39"/>
  <c r="H109" i="39"/>
  <c r="F109" i="39"/>
  <c r="H107" i="39"/>
  <c r="F107" i="39"/>
  <c r="H95" i="39"/>
  <c r="F95" i="39"/>
  <c r="H94" i="39"/>
  <c r="F94" i="39"/>
  <c r="H93" i="39"/>
  <c r="F93" i="39"/>
  <c r="H91" i="39"/>
  <c r="F91" i="39"/>
  <c r="H90" i="39"/>
  <c r="F90" i="39"/>
  <c r="I88" i="39"/>
  <c r="H87" i="39"/>
  <c r="F87" i="39"/>
  <c r="H86" i="39"/>
  <c r="F86" i="39"/>
  <c r="H85" i="39"/>
  <c r="F85" i="39"/>
  <c r="H84" i="39"/>
  <c r="F84" i="39"/>
  <c r="H83" i="39"/>
  <c r="F83" i="39"/>
  <c r="H82" i="39"/>
  <c r="F82" i="39"/>
  <c r="H81" i="39"/>
  <c r="F81" i="39"/>
  <c r="H80" i="39"/>
  <c r="F80" i="39"/>
  <c r="H78" i="39"/>
  <c r="F78" i="39"/>
  <c r="H77" i="39"/>
  <c r="F77" i="39"/>
  <c r="H76" i="39"/>
  <c r="F76" i="39"/>
  <c r="H61" i="39"/>
  <c r="F61" i="39"/>
  <c r="H60" i="39"/>
  <c r="F60" i="39"/>
  <c r="H58" i="39"/>
  <c r="F58" i="39"/>
  <c r="H57" i="39"/>
  <c r="F57" i="39"/>
  <c r="I55" i="39"/>
  <c r="H54" i="39"/>
  <c r="F54" i="39"/>
  <c r="H53" i="39"/>
  <c r="F53" i="39"/>
  <c r="H52" i="39"/>
  <c r="F52" i="39"/>
  <c r="H51" i="39"/>
  <c r="F51" i="39"/>
  <c r="H49" i="39"/>
  <c r="F49" i="39"/>
  <c r="H48" i="39"/>
  <c r="F48" i="39"/>
  <c r="H46" i="39"/>
  <c r="F46" i="39"/>
  <c r="H45" i="39"/>
  <c r="F45" i="39"/>
  <c r="H43" i="39"/>
  <c r="F43" i="39"/>
  <c r="H42" i="39"/>
  <c r="F42" i="39"/>
  <c r="H28" i="39"/>
  <c r="F28" i="39"/>
  <c r="H27" i="39"/>
  <c r="F27" i="39"/>
  <c r="H25" i="39"/>
  <c r="F25" i="39"/>
  <c r="H24" i="39"/>
  <c r="F24" i="39"/>
  <c r="H22" i="39"/>
  <c r="F22" i="39"/>
  <c r="H21" i="39"/>
  <c r="F21" i="39"/>
  <c r="H20" i="39"/>
  <c r="F20" i="39"/>
  <c r="H18" i="39"/>
  <c r="F18" i="39"/>
  <c r="H17" i="39"/>
  <c r="F17" i="39"/>
  <c r="H14" i="39"/>
  <c r="F14" i="39"/>
  <c r="H13" i="39"/>
  <c r="F13" i="39"/>
  <c r="H12" i="39"/>
  <c r="F12" i="39"/>
  <c r="H11" i="39"/>
  <c r="F11" i="39"/>
  <c r="H10" i="39"/>
  <c r="F10" i="39"/>
  <c r="H9" i="39"/>
  <c r="F9" i="39"/>
  <c r="H38" i="34"/>
  <c r="H37" i="34"/>
  <c r="H26" i="34"/>
  <c r="H25" i="34"/>
  <c r="H24" i="34"/>
  <c r="H23" i="34"/>
  <c r="H22" i="34"/>
  <c r="H21" i="34"/>
  <c r="H20" i="34"/>
  <c r="A154" i="34"/>
  <c r="A155" i="34" s="1"/>
  <c r="H18" i="34"/>
  <c r="A122" i="34"/>
  <c r="A123" i="34" s="1"/>
  <c r="A124" i="34" s="1"/>
  <c r="A125" i="34" s="1"/>
  <c r="A126" i="34" s="1"/>
  <c r="A127" i="34" s="1"/>
  <c r="A128" i="34" s="1"/>
  <c r="A129" i="34" s="1"/>
  <c r="A130" i="34" s="1"/>
  <c r="A131" i="34" s="1"/>
  <c r="A132" i="34" s="1"/>
  <c r="A133" i="34" s="1"/>
  <c r="A134" i="34" s="1"/>
  <c r="A135" i="34" s="1"/>
  <c r="A94" i="34"/>
  <c r="A95" i="34" s="1"/>
  <c r="A96" i="34" s="1"/>
  <c r="A66" i="34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H13" i="34"/>
  <c r="F98" i="39" l="1"/>
  <c r="F131" i="39" s="1"/>
  <c r="F139" i="39" s="1"/>
  <c r="F164" i="39" s="1"/>
  <c r="H98" i="39"/>
  <c r="H131" i="39" s="1"/>
  <c r="H139" i="39" s="1"/>
  <c r="H164" i="39" s="1"/>
  <c r="F65" i="39"/>
  <c r="H65" i="39"/>
  <c r="F32" i="39"/>
  <c r="H32" i="39"/>
  <c r="I49" i="39"/>
  <c r="I110" i="39"/>
  <c r="I183" i="39"/>
  <c r="I191" i="39"/>
  <c r="I210" i="39"/>
  <c r="I218" i="39"/>
  <c r="I226" i="39"/>
  <c r="I91" i="39"/>
  <c r="I28" i="39"/>
  <c r="I243" i="39"/>
  <c r="I46" i="41"/>
  <c r="H66" i="41"/>
  <c r="I44" i="41"/>
  <c r="I43" i="41"/>
  <c r="F33" i="41"/>
  <c r="H33" i="41"/>
  <c r="F66" i="41"/>
  <c r="F99" i="41"/>
  <c r="I125" i="39"/>
  <c r="I181" i="39"/>
  <c r="I189" i="39"/>
  <c r="I209" i="39"/>
  <c r="I217" i="39"/>
  <c r="I225" i="39"/>
  <c r="I242" i="39"/>
  <c r="I76" i="39"/>
  <c r="I83" i="39"/>
  <c r="I25" i="39"/>
  <c r="I13" i="39"/>
  <c r="I45" i="41"/>
  <c r="I9" i="41"/>
  <c r="I75" i="41"/>
  <c r="I118" i="39"/>
  <c r="I155" i="39"/>
  <c r="I250" i="39"/>
  <c r="I156" i="39"/>
  <c r="I24" i="39"/>
  <c r="I94" i="39"/>
  <c r="I113" i="39"/>
  <c r="I121" i="39"/>
  <c r="I157" i="39"/>
  <c r="I276" i="39"/>
  <c r="I144" i="39"/>
  <c r="I152" i="39"/>
  <c r="I254" i="39"/>
  <c r="I278" i="39"/>
  <c r="I145" i="39"/>
  <c r="I317" i="39"/>
  <c r="I323" i="39"/>
  <c r="I372" i="39"/>
  <c r="I287" i="39"/>
  <c r="I274" i="39"/>
  <c r="I27" i="39"/>
  <c r="I248" i="39"/>
  <c r="I146" i="39"/>
  <c r="I378" i="39"/>
  <c r="I252" i="39"/>
  <c r="I48" i="39"/>
  <c r="I158" i="39"/>
  <c r="I253" i="39"/>
  <c r="I284" i="39"/>
  <c r="I340" i="39"/>
  <c r="I346" i="39"/>
  <c r="I354" i="39"/>
  <c r="I360" i="39"/>
  <c r="I405" i="39"/>
  <c r="I411" i="39"/>
  <c r="I286" i="39"/>
  <c r="I386" i="39"/>
  <c r="I392" i="39"/>
  <c r="I413" i="39"/>
  <c r="I17" i="39"/>
  <c r="I175" i="39"/>
  <c r="I184" i="39"/>
  <c r="I193" i="39"/>
  <c r="I211" i="39"/>
  <c r="I219" i="39"/>
  <c r="I227" i="39"/>
  <c r="I244" i="39"/>
  <c r="I18" i="39"/>
  <c r="I82" i="39"/>
  <c r="I142" i="39"/>
  <c r="I280" i="39"/>
  <c r="I288" i="39"/>
  <c r="I22" i="39"/>
  <c r="I126" i="39"/>
  <c r="I154" i="39"/>
  <c r="I159" i="39"/>
  <c r="I409" i="39"/>
  <c r="I14" i="39"/>
  <c r="I42" i="39"/>
  <c r="I51" i="39"/>
  <c r="I93" i="39"/>
  <c r="I112" i="39"/>
  <c r="I120" i="39"/>
  <c r="I289" i="39"/>
  <c r="I310" i="39"/>
  <c r="I339" i="39"/>
  <c r="I345" i="39"/>
  <c r="I353" i="39"/>
  <c r="I359" i="39"/>
  <c r="I410" i="39"/>
  <c r="I127" i="39"/>
  <c r="I148" i="39"/>
  <c r="I249" i="39"/>
  <c r="I277" i="39"/>
  <c r="I128" i="39"/>
  <c r="I149" i="39"/>
  <c r="I255" i="39"/>
  <c r="I285" i="39"/>
  <c r="I251" i="39"/>
  <c r="I20" i="39"/>
  <c r="I279" i="39"/>
  <c r="I247" i="39"/>
  <c r="I275" i="39"/>
  <c r="I318" i="39"/>
  <c r="I373" i="39"/>
  <c r="I379" i="39"/>
  <c r="I387" i="39"/>
  <c r="I393" i="39"/>
  <c r="I21" i="39"/>
  <c r="I90" i="39"/>
  <c r="I109" i="39"/>
  <c r="I117" i="39"/>
  <c r="I179" i="39"/>
  <c r="I188" i="39"/>
  <c r="I208" i="39"/>
  <c r="I216" i="39"/>
  <c r="I224" i="39"/>
  <c r="I241" i="39"/>
  <c r="I273" i="39"/>
  <c r="I309" i="39"/>
  <c r="I344" i="39"/>
  <c r="I352" i="39"/>
  <c r="I358" i="39"/>
  <c r="I57" i="39"/>
  <c r="I77" i="39"/>
  <c r="I84" i="39"/>
  <c r="I319" i="39"/>
  <c r="I374" i="39"/>
  <c r="I380" i="39"/>
  <c r="I388" i="39"/>
  <c r="I10" i="39"/>
  <c r="I58" i="39"/>
  <c r="I78" i="39"/>
  <c r="I85" i="39"/>
  <c r="I160" i="39"/>
  <c r="I320" i="39"/>
  <c r="I375" i="39"/>
  <c r="I383" i="39"/>
  <c r="I389" i="39"/>
  <c r="I11" i="39"/>
  <c r="I60" i="39"/>
  <c r="I80" i="39"/>
  <c r="I86" i="39"/>
  <c r="I151" i="39"/>
  <c r="I315" i="39"/>
  <c r="I321" i="39"/>
  <c r="I376" i="39"/>
  <c r="I384" i="39"/>
  <c r="I390" i="39"/>
  <c r="I43" i="39"/>
  <c r="I52" i="39"/>
  <c r="I306" i="39"/>
  <c r="I341" i="39"/>
  <c r="I347" i="39"/>
  <c r="I355" i="39"/>
  <c r="I406" i="39"/>
  <c r="I412" i="39"/>
  <c r="I12" i="39"/>
  <c r="I61" i="39"/>
  <c r="I81" i="39"/>
  <c r="I87" i="39"/>
  <c r="H196" i="39"/>
  <c r="I316" i="39"/>
  <c r="I322" i="39"/>
  <c r="I377" i="39"/>
  <c r="I385" i="39"/>
  <c r="I391" i="39"/>
  <c r="I45" i="39"/>
  <c r="I53" i="39"/>
  <c r="I95" i="39"/>
  <c r="I114" i="39"/>
  <c r="I122" i="39"/>
  <c r="I176" i="39"/>
  <c r="I186" i="39"/>
  <c r="I212" i="39"/>
  <c r="I220" i="39"/>
  <c r="I228" i="39"/>
  <c r="I307" i="39"/>
  <c r="I342" i="39"/>
  <c r="I348" i="39"/>
  <c r="I356" i="39"/>
  <c r="I407" i="39"/>
  <c r="I46" i="39"/>
  <c r="I54" i="39"/>
  <c r="I107" i="39"/>
  <c r="I116" i="39"/>
  <c r="I178" i="39"/>
  <c r="I187" i="39"/>
  <c r="I207" i="39"/>
  <c r="I215" i="39"/>
  <c r="I223" i="39"/>
  <c r="I240" i="39"/>
  <c r="I281" i="39"/>
  <c r="I308" i="39"/>
  <c r="I343" i="39"/>
  <c r="I349" i="39"/>
  <c r="I357" i="39"/>
  <c r="I408" i="39"/>
  <c r="F196" i="39"/>
  <c r="I9" i="39"/>
  <c r="I18" i="34"/>
  <c r="I13" i="34"/>
  <c r="C14" i="33" l="1"/>
  <c r="I99" i="41"/>
  <c r="I32" i="39"/>
  <c r="I40" i="39" s="1"/>
  <c r="I65" i="39" s="1"/>
  <c r="I72" i="39" s="1"/>
  <c r="I33" i="41"/>
  <c r="C12" i="33" s="1"/>
  <c r="I66" i="41"/>
  <c r="C13" i="33" s="1"/>
  <c r="D13" i="33" s="1"/>
  <c r="E13" i="33" s="1"/>
  <c r="C16" i="30" s="1"/>
  <c r="E16" i="30" s="1"/>
  <c r="D14" i="33" l="1"/>
  <c r="E14" i="33" s="1"/>
  <c r="C17" i="30" s="1"/>
  <c r="E17" i="30" s="1"/>
  <c r="D12" i="33"/>
  <c r="E12" i="33" s="1"/>
  <c r="C15" i="30" s="1"/>
  <c r="E15" i="30" s="1"/>
  <c r="I98" i="39"/>
  <c r="I105" i="39" s="1"/>
  <c r="I131" i="39" s="1"/>
  <c r="I139" i="39" s="1"/>
  <c r="F60" i="34"/>
  <c r="H18" i="30" l="1"/>
  <c r="I164" i="39"/>
  <c r="I172" i="39" s="1"/>
  <c r="H14" i="34"/>
  <c r="I21" i="34"/>
  <c r="F20" i="34"/>
  <c r="I196" i="39" l="1"/>
  <c r="I204" i="39" s="1"/>
  <c r="I230" i="39" s="1"/>
  <c r="I38" i="34"/>
  <c r="I20" i="34"/>
  <c r="I25" i="34"/>
  <c r="I24" i="34"/>
  <c r="I23" i="34"/>
  <c r="I22" i="34"/>
  <c r="I26" i="34"/>
  <c r="I37" i="34"/>
  <c r="E25" i="35" l="1"/>
  <c r="H10" i="34"/>
  <c r="H12" i="34"/>
  <c r="H9" i="34"/>
  <c r="F9" i="34"/>
  <c r="I10" i="34" l="1"/>
  <c r="I14" i="34"/>
  <c r="I12" i="34"/>
  <c r="I9" i="34"/>
  <c r="I238" i="39" l="1"/>
  <c r="I263" i="39" s="1"/>
  <c r="I271" i="39" l="1"/>
  <c r="I296" i="39" s="1"/>
  <c r="I304" i="39" l="1"/>
  <c r="I329" i="39" s="1"/>
  <c r="I337" i="39" l="1"/>
  <c r="I362" i="39" s="1"/>
  <c r="I370" i="39" l="1"/>
  <c r="I395" i="39" s="1"/>
  <c r="I403" i="39" l="1"/>
  <c r="I428" i="39" l="1"/>
  <c r="C7" i="30" s="1"/>
  <c r="E7" i="30" s="1"/>
  <c r="E11" i="30" s="1"/>
  <c r="E12" i="30" s="1"/>
  <c r="F428" i="39"/>
  <c r="B27" i="33"/>
  <c r="D7" i="33"/>
  <c r="E27" i="33"/>
  <c r="H30" i="30"/>
  <c r="F403" i="39"/>
  <c r="B28" i="30"/>
  <c r="H29" i="30"/>
  <c r="C7" i="33"/>
  <c r="E7" i="33"/>
  <c r="C13" i="30"/>
  <c r="E13" i="30"/>
  <c r="E28" i="30"/>
  <c r="F395" i="39"/>
  <c r="I82" i="34"/>
  <c r="I91" i="34"/>
  <c r="I110" i="34"/>
  <c r="I119" i="34"/>
  <c r="I138" i="34"/>
  <c r="I146" i="34"/>
  <c r="I169" i="34"/>
  <c r="H263" i="39"/>
  <c r="F370" i="39"/>
  <c r="F263" i="39"/>
  <c r="H337" i="39"/>
  <c r="H362" i="39"/>
  <c r="H370" i="39"/>
  <c r="H395" i="39"/>
  <c r="H403" i="39"/>
  <c r="H428" i="39"/>
  <c r="I63" i="34"/>
  <c r="F230" i="39"/>
  <c r="F238" i="39"/>
  <c r="F296" i="39"/>
  <c r="F304" i="39"/>
  <c r="F329" i="39"/>
  <c r="F337" i="39"/>
  <c r="F362" i="39"/>
  <c r="I27" i="34"/>
  <c r="I36" i="34"/>
  <c r="I53" i="34"/>
  <c r="H230" i="39"/>
  <c r="H238" i="39"/>
  <c r="H296" i="39"/>
  <c r="H304" i="39"/>
  <c r="H329" i="39"/>
</calcChain>
</file>

<file path=xl/sharedStrings.xml><?xml version="1.0" encoding="utf-8"?>
<sst xmlns="http://schemas.openxmlformats.org/spreadsheetml/2006/main" count="1185" uniqueCount="338">
  <si>
    <t>ลำดับที่</t>
  </si>
  <si>
    <t>รายละเอียดของงาน</t>
  </si>
  <si>
    <t>หน่วย</t>
  </si>
  <si>
    <t>จำนวน</t>
  </si>
  <si>
    <t>ราคาต่อหน่วย</t>
  </si>
  <si>
    <t>(บาท)</t>
  </si>
  <si>
    <t>ชุด</t>
  </si>
  <si>
    <t>A</t>
  </si>
  <si>
    <t>จุด</t>
  </si>
  <si>
    <t>B</t>
  </si>
  <si>
    <t>C</t>
  </si>
  <si>
    <t>งานรื้อถอน</t>
  </si>
  <si>
    <t>รายการ</t>
  </si>
  <si>
    <t xml:space="preserve">สถานที่ก่อสร้าง </t>
  </si>
  <si>
    <t>หน่วยงานเจ้าของโครงการ</t>
  </si>
  <si>
    <t>ค่าวัสดุ</t>
  </si>
  <si>
    <t>จำนวนเงิน</t>
  </si>
  <si>
    <t>ค่าแรงงาน</t>
  </si>
  <si>
    <t>รวมค่าวัสดุและค่าแรงงาน</t>
  </si>
  <si>
    <t>หมายเหตุ</t>
  </si>
  <si>
    <t>แบบแสดงรายการ ปริมาณงานและราคา</t>
  </si>
  <si>
    <t>ยอดยกมา</t>
  </si>
  <si>
    <t>แบบสรุปค่าก่อสร้าง</t>
  </si>
  <si>
    <t>ค่างาน</t>
  </si>
  <si>
    <t>factor F</t>
  </si>
  <si>
    <t>ค่าก่อสร้าง</t>
  </si>
  <si>
    <t>หน่วย : บาท</t>
  </si>
  <si>
    <t>แบบปร.5 (ก)</t>
  </si>
  <si>
    <t>……………………………………………………..ประธานคณะกรรมการ</t>
  </si>
  <si>
    <t>…………………………………………………….กรรมการ</t>
  </si>
  <si>
    <t>……………………………………………………..กรรมการ</t>
  </si>
  <si>
    <t>แบบสรุปค่าครุภัณฑ์</t>
  </si>
  <si>
    <t>แบบปร.5 (ข)</t>
  </si>
  <si>
    <t>ครุภัณฑ์จัดซื้อหรือสั่งซื้อ</t>
  </si>
  <si>
    <t>ระบบปรับอากาศแบบแยกส่วนระบายความร้อนด้วยอากาศ</t>
  </si>
  <si>
    <t>จำนวน 1 ระบบ</t>
  </si>
  <si>
    <t>ภาษีมูลค่าเพิ่ม (7%)</t>
  </si>
  <si>
    <t>ระบบ</t>
  </si>
  <si>
    <t>งาน</t>
  </si>
  <si>
    <t>แบบปร.4 (พ)</t>
  </si>
  <si>
    <t>ค่าใช้จ่ายรวม         (ค่าก่อสร้าง)</t>
  </si>
  <si>
    <t>รวมค่าใช้จ่ายพิเศษตามข้อกำหนดรายการ</t>
  </si>
  <si>
    <t>(ค่าใช้จ่ายพิเศษตามข้อกำหนดและค่าใช้จ่ายอื่นที่จำเป็นต้องมี)</t>
  </si>
  <si>
    <t>มูลค่างานก่อสร้างรวม Factor F</t>
  </si>
  <si>
    <t>ค่าอุปกรณ์ลำเลียงพัสดุ เช่น รถเครน รอกฯลฯ</t>
  </si>
  <si>
    <t>ค่าอุปกรณ์ป้องกันฝุ่นและกันของตก</t>
  </si>
  <si>
    <t>F ค่างานพิเศษ</t>
  </si>
  <si>
    <t>เมตร</t>
  </si>
  <si>
    <t>COPPER TUBE  1"5/8   TYPE " L "</t>
  </si>
  <si>
    <t>COPPER TUBE  1"3/8  TYPE " L "</t>
  </si>
  <si>
    <t>COPPER TUBE  1"1/8  TYPE " L "</t>
  </si>
  <si>
    <t>COPPER TUBE  7/8"   TYPE " L "</t>
  </si>
  <si>
    <t>COPPER TUBE  3/4"   TYPE " L "</t>
  </si>
  <si>
    <t>COPPER TUBE 5/8"   TYPE " L "</t>
  </si>
  <si>
    <t>COPPER TUBE 1/2"   TYPE " L "</t>
  </si>
  <si>
    <t>P.V.C. PIPE 2" CLASS 8.5</t>
  </si>
  <si>
    <t>P.V.C. PIPE 1" CLASS 8.5</t>
  </si>
  <si>
    <t>P.V.C. PIPE 3/4"CLASS 8.5</t>
  </si>
  <si>
    <t>m</t>
  </si>
  <si>
    <t>ยกมา</t>
  </si>
  <si>
    <t>Central Control (ITM Plus Adaptor) พร้อมเชื่อมระบบ</t>
  </si>
  <si>
    <t>รวมเป็นเงิน</t>
  </si>
  <si>
    <t>ประมาณราคาวันที่  18 มีนาคม 2563</t>
  </si>
  <si>
    <t>ราคาวัสดุสิ่งของ</t>
  </si>
  <si>
    <t>รวม</t>
  </si>
  <si>
    <t>ลงชื่อ ................................................. ประมาณการ</t>
  </si>
  <si>
    <t>ค่าวัสดุและ</t>
  </si>
  <si>
    <t>งานปรับปรุง</t>
  </si>
  <si>
    <t>รื้อถอนฝ้าเพดานยิปซั่มฉาบเรียบ (วัสดุแผ่นพร้อมโครงคร่าวเหล็กชุบสังกะสี) รื้อขนไป</t>
  </si>
  <si>
    <t>ตร.ม.</t>
  </si>
  <si>
    <t>รื้อถอนผนังก่ออิฐฉาบปูนหนาเต็มแผ่น รื้อขนไป</t>
  </si>
  <si>
    <t>รื้อถอนพื้นกระเบื้องยาง  รื้อขนไป</t>
  </si>
  <si>
    <t>รื้อถอนผนังกั้นห้อง รื้อกอง</t>
  </si>
  <si>
    <t>รื้อถอนอุปกรณ์ระบบปรับอากาศเดิม  รื้อกอง</t>
  </si>
  <si>
    <t>ห้องหัวหน้าภาควิชา</t>
  </si>
  <si>
    <t>งานพื้น</t>
  </si>
  <si>
    <t>พื้นปูกระเบื้องยางลายไม้ หนา ไม่น้อยกว่า 5 ม.ม.</t>
  </si>
  <si>
    <t>บัวอลูมิเนียม กว้าง 4 นิ้ว</t>
  </si>
  <si>
    <t>ม.</t>
  </si>
  <si>
    <t>งานฝ้าเพดาน</t>
  </si>
  <si>
    <t xml:space="preserve">งานฝ้าเพดานยิปซั่มฉาบเรียบ </t>
  </si>
  <si>
    <t xml:space="preserve">งานทาสีฝ้าเพดานยิปซั่มฉาบเรียบ </t>
  </si>
  <si>
    <t>งานฝ้าเพดานตกแต่ง</t>
  </si>
  <si>
    <t>งานผนัง</t>
  </si>
  <si>
    <t xml:space="preserve">งานผนังยิปซั่มฉาบเรียบ </t>
  </si>
  <si>
    <t>งานผนังตกแต่ง 1</t>
  </si>
  <si>
    <t>งานประตู</t>
  </si>
  <si>
    <t xml:space="preserve">งานประตูบานเลื่อนกระจก D3 ขนาด กว้าง 0.90 ม x สูง 2.00 ม. </t>
  </si>
  <si>
    <t>งานประตูบานเปิด D1 ขนาด กว้าง 0.80 ม x สูง 2.00 ม.</t>
  </si>
  <si>
    <t>ห้องสำนักงานภาควิชา</t>
  </si>
  <si>
    <t>งานผนังตกแต่ง 7</t>
  </si>
  <si>
    <t>งานประตู-หน้าต่าง</t>
  </si>
  <si>
    <t>งานหน้าต่างบานเลื่อน W2 ขนาด กว้าง 4.00 ม x สูง 0.95 ม.</t>
  </si>
  <si>
    <t>งานผ้าม่านแนวตั้ง ขนาด กว้าง 4.00 ม x สูง 0.95 ม.</t>
  </si>
  <si>
    <t>ห้องพักอาจารย์ประจำภาควิชา</t>
  </si>
  <si>
    <t>งานผนังตกแต่ง 3</t>
  </si>
  <si>
    <t>งานผนังตกแต่ง 4</t>
  </si>
  <si>
    <t>งานหน้าต่างบานเลื่อน W1 ขนาด กว้าง 1.90 ม x สูง 1.15 ม.</t>
  </si>
  <si>
    <t>งานผ้าม่านแนวตั้ง ขนาด กว้าง 1.90 ม x สูง 1.15 ม.</t>
  </si>
  <si>
    <t>งานประตูบานเปิด D4 ขนาด กว้าง 0.80 ม x สูง 2.00 ม.</t>
  </si>
  <si>
    <t>งานประตูบานเปิดคู่ D5 ขนาด กว้าง 1.90 ม x สูง 2.00 ม.</t>
  </si>
  <si>
    <t>งานผ้าม่านแนวตั้ง ขนาด กว้าง 3.50 ม x สูง 1.90 ม.</t>
  </si>
  <si>
    <t xml:space="preserve">ห้องประชุม </t>
  </si>
  <si>
    <t>งานผนังยิปซั่มฉาบเรียบ ด้านในฉีดฉนวนกันเสียง หนา 3 นิ้ว</t>
  </si>
  <si>
    <t>งานผนัง A</t>
  </si>
  <si>
    <t>คิ้วผนังสแตนเลส กว้าง 2 นิ้ว</t>
  </si>
  <si>
    <t>งานผนัง B</t>
  </si>
  <si>
    <t>งานผนังตกแต่ง 5</t>
  </si>
  <si>
    <t>งานผนัง C</t>
  </si>
  <si>
    <t>งานผนัง D</t>
  </si>
  <si>
    <t>งานผนังตกแต่ง 2</t>
  </si>
  <si>
    <t xml:space="preserve">งานประตูบานเลื่อน D2 ขนาด กว้าง 0.90 ม x สูง 2.00 ม. </t>
  </si>
  <si>
    <t>งานผ้าม่านแนวตั้ง ขนาด กว้าง 3.50 ม x สูง 2.00 ม.</t>
  </si>
  <si>
    <t>ห้องน้ำ</t>
  </si>
  <si>
    <t>พื้นปูกระเบื้อง</t>
  </si>
  <si>
    <t>งานผนังก่ออิฐมวลเบา</t>
  </si>
  <si>
    <t>ผนังปูกระเบื้อง</t>
  </si>
  <si>
    <t>ผนังกั้นห้องสำเร็จรูป</t>
  </si>
  <si>
    <t>งานหน้าต่างบานกระทุ้งบานเปิด   กว้าง 0.80 ม x สูง 1.10 ม.</t>
  </si>
  <si>
    <t>สุขภัณฑ์</t>
  </si>
  <si>
    <t>โถปัสสวะ</t>
  </si>
  <si>
    <t>อ่างล้างมือ</t>
  </si>
  <si>
    <t>ชุดฝาท่อระบายน้ำดักกลิ่น</t>
  </si>
  <si>
    <t>กระจก</t>
  </si>
  <si>
    <t>ชุดสายฉีดชำระ</t>
  </si>
  <si>
    <t>ที่ใส่กระดาษชำระ</t>
  </si>
  <si>
    <t>ห้องถ่ายเอกสาร</t>
  </si>
  <si>
    <t>ห้องพักทานอาหาร</t>
  </si>
  <si>
    <t>โถงทางเดิน</t>
  </si>
  <si>
    <t>งานไฟฟ้าแสงสว่าง</t>
  </si>
  <si>
    <t>สวิทซ์ ปิด-เปิด</t>
  </si>
  <si>
    <t>ท่อEMT 3/4 "</t>
  </si>
  <si>
    <t>ท่อEMT 1/2 "</t>
  </si>
  <si>
    <t>สายTHW 2.5 Sq.mm</t>
  </si>
  <si>
    <t xml:space="preserve">อุปกรณ์ประกอบการเดินท่อร้อยสาย(พุก,น๊อต,แคล้มยึดท่อ, coupling,connector, flexible conduit, studbolt , support, hanger </t>
  </si>
  <si>
    <t>handy box, square box,pullbox)</t>
  </si>
  <si>
    <t>สายTHW 1.5 Sq.mm</t>
  </si>
  <si>
    <t>ห้องพักอาจารย์ประจำภาควิชา และโถงทางเดิน</t>
  </si>
  <si>
    <t>รางวายเวย์ขนาด 4"x4"</t>
  </si>
  <si>
    <t>เครื่องควบคุมความสว่างของแสง</t>
  </si>
  <si>
    <t>โคมไฟแสงสว่างฉุกเฉิน และป้ายแจ้งทางหนีไฟ</t>
  </si>
  <si>
    <t xml:space="preserve">โคมไฟแสงสว่างฉุกเฉิน </t>
  </si>
  <si>
    <t>ป้ายแจ้งทางหนีไฟ และป้ายทางออกฉุกเฉิน</t>
  </si>
  <si>
    <t>งานไฟฟ้า-สื่อสาร</t>
  </si>
  <si>
    <t>เต้ารับไฟฟ้าคู่แบบมีกราวน์</t>
  </si>
  <si>
    <t>เต้ารับ LAN / RJ45</t>
  </si>
  <si>
    <t>สายTHW   4 Sq.mm</t>
  </si>
  <si>
    <t>สายLAN CAT6</t>
  </si>
  <si>
    <t>เต้ารับโทรศัพท์ / RJ11</t>
  </si>
  <si>
    <t>สายTIEV 4Cx0.65 sq.mm.</t>
  </si>
  <si>
    <t>ห้องServer และ ห้องถ่ายเอกสาร</t>
  </si>
  <si>
    <t>อุปกรณ์ประกอบการเดินท่อร้อยสาย(พุก,น๊อต,แคล้มยึดท่อ, coupling,connector, flexible conduit, studbolt , support, hanger handy box, square box,pullbox)</t>
  </si>
  <si>
    <t>Loadcenter 42 ช่อง 3 phase 4 wire</t>
  </si>
  <si>
    <t>ระบบปรับอากาศและระบบระบายอากาศ</t>
  </si>
  <si>
    <t>ไมโครโฟนประชุม สำหรับประธาน</t>
  </si>
  <si>
    <t>ตัว</t>
  </si>
  <si>
    <t>ไมโครโฟนประชุม  สำหรับผู้ร่วมประชุม</t>
  </si>
  <si>
    <t>เครื่องควบคุม และจ่ายกระแสไฟ</t>
  </si>
  <si>
    <t>เครื่อง</t>
  </si>
  <si>
    <t xml:space="preserve">ไมโครโฟนแบบไร้สายมือถือ </t>
  </si>
  <si>
    <t>ไมโครโฟนไร้สาย แบบหนีบปกเสื้อ</t>
  </si>
  <si>
    <t>ไมโครโฟนแบบมีสาย</t>
  </si>
  <si>
    <t xml:space="preserve">เครื่องผสมสัญญาณเสียง </t>
  </si>
  <si>
    <t>เครื่องปรับแต่งสัญญาณเสียง</t>
  </si>
  <si>
    <t xml:space="preserve">เครื่องป้องกันเสียง Feed Back </t>
  </si>
  <si>
    <t xml:space="preserve">ลำโพงหลัก ซ้าย-ขวา </t>
  </si>
  <si>
    <t>เครื่องจัดการระบบมัลติมิเดีย</t>
  </si>
  <si>
    <t>เต้ารับสัญญาณ HDMI / VGA+AUDIO</t>
  </si>
  <si>
    <t xml:space="preserve">เครื่องส่งสัญญาณภาพ HDMI </t>
  </si>
  <si>
    <t>เครื่องรับสื่อภาพไร้สาย</t>
  </si>
  <si>
    <t>ชุดควบคุมการทำงานเครื่องจัดการระบบมัลติมิเดีย</t>
  </si>
  <si>
    <t>เครื่อง wireless network</t>
  </si>
  <si>
    <t xml:space="preserve">เครื่อง SWITCH 8 PORT </t>
  </si>
  <si>
    <t>หูฟัง</t>
  </si>
  <si>
    <t>ตู้ใส่อุปกรณ์</t>
  </si>
  <si>
    <t>ตู้</t>
  </si>
  <si>
    <t>งานติดตั้งอุปกรณ์</t>
  </si>
  <si>
    <t>สายไฟฟ้า สายสัญญาณ อุปกรณ์ประกอบการเดินท่อร้อยสาย(พุก,น๊อต,แคล้มยึดท่อ, coupling,connector,</t>
  </si>
  <si>
    <t xml:space="preserve"> flexible conduit, studbolt , support, hanger handy box, square box,pullbox)</t>
  </si>
  <si>
    <t xml:space="preserve">จอภาพ LED 55" พร้อมขาแขวนผนัง </t>
  </si>
  <si>
    <t>เครื่อง MEDIA DISPLAY</t>
  </si>
  <si>
    <t>ระบบสแกนลายนิ้วมือสำหรับประตู พร้อมติดตั้ง</t>
  </si>
  <si>
    <t>เครื่องโทรศัพท์ระบบ IP พร้อมติดตั้ง</t>
  </si>
  <si>
    <t>งานปรับปรุงห้องพักอาจารย์และสำนักงานภาควิชาสถิติประยุกต์ จำนวน 1 งาน</t>
  </si>
  <si>
    <t>ภาควิชาสถิติประยุกต์</t>
  </si>
  <si>
    <t>ชั้น 5 อาคารคณะวิทยาศาสตร์ประยุกต์</t>
  </si>
  <si>
    <t>หน่วยงานเจ้าของโครงการ : ภาควิชาสถิติประยุกต์</t>
  </si>
  <si>
    <t>COPPER TUBE 3/8"   TYPE " L "</t>
  </si>
  <si>
    <t>pcs.</t>
  </si>
  <si>
    <t>FLEXIBLE LIQUID TIGHT 1/2"</t>
  </si>
  <si>
    <t>FLEXIBLE LIQUID TIGHT 3/4"</t>
  </si>
  <si>
    <t>FLEXIBLE LIQUID TIGHT 1"</t>
  </si>
  <si>
    <t>set</t>
  </si>
  <si>
    <t>GALVANIZED STEEL"BSI" #26</t>
  </si>
  <si>
    <t>FLEXIBLE DUCT"EASY" 4"</t>
  </si>
  <si>
    <t>ALUMINUM TAPE ASIA</t>
  </si>
  <si>
    <t>lot</t>
  </si>
  <si>
    <t>STEEL U-CHANEL 3"</t>
  </si>
  <si>
    <t>STEEL " L " 1"1/2</t>
  </si>
  <si>
    <t>เครื่องพัดลมดูดอากาศ</t>
  </si>
  <si>
    <t>ท่อลมพัดลมดูดอากาศ</t>
  </si>
  <si>
    <t>อุปกรณ์หัวจ่าย+รีเทริน</t>
  </si>
  <si>
    <t>อุปกรณ์ติดตั้งขา SUBPOTเหล็ก</t>
  </si>
  <si>
    <t>งานครุภัณฑ์อื่น</t>
  </si>
  <si>
    <t>2.3 ระบบสแกนลายนิ้วมือสำหรับประตู พร้อมติดตั้ง</t>
  </si>
  <si>
    <t>2.4 เครื่องโทรศัพท์ระบบ IP พร้อมติดตั้ง</t>
  </si>
  <si>
    <t>ค่างานปรับปรุง</t>
  </si>
  <si>
    <t xml:space="preserve">ELECTIC WIRE T.H.W. 2.5 </t>
  </si>
  <si>
    <t>CIRCUIT BREAKER  380 V  40A</t>
  </si>
  <si>
    <t>MAIN POWER   380 V  16sqm</t>
  </si>
  <si>
    <t>CIRCUIT BREAKER  220 V  10A</t>
  </si>
  <si>
    <t>SAFETY  SWITCH  380 V  40A</t>
  </si>
  <si>
    <t xml:space="preserve">ELECTIC WIRE V.C.T. 2x1.5  </t>
  </si>
  <si>
    <t>ชื่อโครงการ/งานก่อสร้าง  :  งานปรับปรุงห้องพักอาจารย์ และสำนักงานภาควิชาสถิติประยุกต์ จำนวน 1 งาน</t>
  </si>
  <si>
    <t xml:space="preserve">สถานที่ก่อสร้าง  : บริเวณชั้น 5 อาคารคณะวิทยาศาสตร์ประยุกต์ </t>
  </si>
  <si>
    <t>หน่วยงานเจ้าของโครงการ ภาควิชาสถิติประยุกต์</t>
  </si>
  <si>
    <t>ชื่อโครงการ/งานก่อสร้าง  : งานปรับปรุงห้องพักอาจารย์ และสำนักงานภาควิชาสถิติประยุกต์ จำนวน 1 งาน</t>
  </si>
  <si>
    <t xml:space="preserve">สถานที่ก่อสร้าง  : บริเวณชั้น 5 อาคารคณะวิทยาศาสตร์ประยุกต์  </t>
  </si>
  <si>
    <t xml:space="preserve">หน่วยงานเจ้าของโครงการ  ภาควิชาสถิติประยุกต์ </t>
  </si>
  <si>
    <t>แบบ ปร.4 (ก)  แผ่นที่ 1</t>
  </si>
  <si>
    <t>แบบ ปร.4(ก)   แผ่นที่ 2</t>
  </si>
  <si>
    <t>แบบ ปร.4(ก)   แผ่นที่ 3</t>
  </si>
  <si>
    <t>แบบ ปร.4(ก)   แผ่นที่ 4</t>
  </si>
  <si>
    <t>แบบ ปร.4 (ก)   แผ่นที่ 5</t>
  </si>
  <si>
    <t>แบบ ปร.4(ก)    แผ่นที่ 6</t>
  </si>
  <si>
    <t>แบบ ปร.4(ก)    แผ่นที่ 7</t>
  </si>
  <si>
    <t>แบบ ปร.4(ก)    แผ่นที่ 8</t>
  </si>
  <si>
    <t>แบบ ปร.4(ก)    แผ่นที่ 9</t>
  </si>
  <si>
    <t>แบบ ปร.4(ก)    แผ่นที่ 10</t>
  </si>
  <si>
    <t>แบบ ปร.4(ก)    แผ่นที่ 11</t>
  </si>
  <si>
    <t>แบบ ปร.4(ก)    แผ่นที่ 12</t>
  </si>
  <si>
    <t>แบบปร.4 (ข)  แผ่นที่ 1</t>
  </si>
  <si>
    <t>แบบปร.4 (ข)  แผ่นที่ 2</t>
  </si>
  <si>
    <t>แบบปร.4 (ข)  แผ่นที่ 3</t>
  </si>
  <si>
    <t>แบบปร.4 (ข)  แผ่นที่ 4</t>
  </si>
  <si>
    <t>แบบปร.4 (ข)  แผ่นที่ 5</t>
  </si>
  <si>
    <t>แบบปร.4 (ข)  แผ่นที่ 6</t>
  </si>
  <si>
    <t>แบบ ปร.4(ข)    แผ่นที่ 7</t>
  </si>
  <si>
    <t>แบบ ปร.4(ข)    แผ่นที่ 8</t>
  </si>
  <si>
    <t>แบบ ปร.4(ข)    แผ่นที่ 9</t>
  </si>
  <si>
    <t>LOAD CENTER</t>
  </si>
  <si>
    <t xml:space="preserve">INSULATION สำหรับ COPPER TUBE 1"5/8 หนาไม่น้อยกว่า 32 มม.  </t>
  </si>
  <si>
    <t xml:space="preserve">INSULATION สำหรับ COPPER TUBE 1"3/8 หนาไม่น้อยกว่า 32 มม.  </t>
  </si>
  <si>
    <t xml:space="preserve">INSULATION สำหรับ COPPER TUBE 1"1/8 หนาไม่น้อยกว่า 32 มม.  </t>
  </si>
  <si>
    <t xml:space="preserve">INSULATION สำหรับ COPPER TUBE 7/8 หนาไม่น้อยกว่า 32 มม.  </t>
  </si>
  <si>
    <t xml:space="preserve">INSULATION สำหรับ COPPER TUBE 3/4 หนาไม่น้อยกว่า 25 มม.  </t>
  </si>
  <si>
    <t xml:space="preserve">INSULATION สำหรับ COPPER TUBE 5/8 หนาไม่น้อยกว่า 25 มม.  </t>
  </si>
  <si>
    <t xml:space="preserve">INSULATION สำหรับ COPPER TUBE 1/2 หนาไม่น้อยกว่า 25 มม.  </t>
  </si>
  <si>
    <t xml:space="preserve">INSULATION สำหรับ COPPER TUBE 3/8 หนาไม่น้อยกว่า 25 มม.  </t>
  </si>
  <si>
    <t xml:space="preserve">INSULATION สำหรับ COPPER TUBE 1/4 หนาไม่น้อยกว่า 19 มม.  </t>
  </si>
  <si>
    <t>INSULATION สำหรับ PVC 1"  หนาไม่น้อยกว่า 32 มม.</t>
  </si>
  <si>
    <t>INSULATION สำหรับ PVC 3/4 " หนาไม่น้อยกว่า 32 มม.</t>
  </si>
  <si>
    <t>INSULATION สำหรับ PVC 2 " หนาไม่น้อยกว่า 32 มม.</t>
  </si>
  <si>
    <t xml:space="preserve">อุปกรณ์ประกอบการเดินท่อ PVC (พุก,น๊อต,แคล้มยึดท่อ,กาวทาท่อ </t>
  </si>
  <si>
    <t>ข้อต่อท่อ PVC)</t>
  </si>
  <si>
    <t xml:space="preserve">อุปกรณ์ประกอบการเดินท่อร้อยสาย(พุก,น๊อต,แคล้มยึดท่อ, coupling, hanger </t>
  </si>
  <si>
    <t xml:space="preserve">,connector, flexible conduit, studbolt , support,handy box, </t>
  </si>
  <si>
    <t>square box,pullbox)</t>
  </si>
  <si>
    <t>2.1 งานระบบโสตทัศนูปกรณ์</t>
  </si>
  <si>
    <t>2.2 งานระบบ MEDIA DISPLAY</t>
  </si>
  <si>
    <t>งานเฟอร์นิเจอร์ BUILT-IN</t>
  </si>
  <si>
    <t>ห้อง Server และห้องถ่ายเอกสาร</t>
  </si>
  <si>
    <t>WIRE WAY  3"</t>
  </si>
  <si>
    <t>งานระบบโสตทัศนูปกรณ์ (ห้องประขุม)</t>
  </si>
  <si>
    <t>งานระบบ MEDIA DISPLAY (โถงทางเดิน)</t>
  </si>
  <si>
    <t>งานผนังก่ออิฐฉาบปูน 2 ด้าน</t>
  </si>
  <si>
    <t>งานหน้าต่างบานเลื่อน W0 ขนาด กว้าง 3.50 ม x สูง 2.00 ม.</t>
  </si>
  <si>
    <t>งานประตูเหล็กกันไฟพร้อมวงกบ D7</t>
  </si>
  <si>
    <t>ผนังตกแต่ง B-2</t>
  </si>
  <si>
    <t>ผนังตกแต่ง B-11</t>
  </si>
  <si>
    <t>ผนังตกแต่ง B-6</t>
  </si>
  <si>
    <t>ผนังตกแต่ง B7</t>
  </si>
  <si>
    <t>ผนังตกแต่ง B-13</t>
  </si>
  <si>
    <t>ผนังตกแต่ง B-8</t>
  </si>
  <si>
    <t>ผนังตกแต่ง B-9</t>
  </si>
  <si>
    <t>ผนังตกแต่ง B-1</t>
  </si>
  <si>
    <t>ผนังตกแต่งB-3</t>
  </si>
  <si>
    <t>ผนังตกแต่ง B-4</t>
  </si>
  <si>
    <t>ผนังตกแต่ง B-5</t>
  </si>
  <si>
    <t>ผนังตกแต่ง B-10</t>
  </si>
  <si>
    <t>ผนังตกแต่ง B14</t>
  </si>
  <si>
    <t>โคมไฟพร้อมหลอด LED  TYPE-A</t>
  </si>
  <si>
    <t>โคมไฟพร้อมหลอด LED TYPE-A</t>
  </si>
  <si>
    <t>โคมไฟพร้อมหลอด LED TYPE-C</t>
  </si>
  <si>
    <t>โคมไฟพร้อมหลอด LED TYPE-B</t>
  </si>
  <si>
    <t xml:space="preserve">โถงทางเดิน (ระบบMEDIA DISPLAY) </t>
  </si>
  <si>
    <t>สาย HDMI / 1 เมตร</t>
  </si>
  <si>
    <t>อุปกรณ์ประกอบการเดินท่อร้อยสาย(พุก,น๊อต,แคล้มยึดท่อ, coupling,connector,</t>
  </si>
  <si>
    <t>เส้น</t>
  </si>
  <si>
    <t>จอ LED DISPLAY 86 นิ้ว</t>
  </si>
  <si>
    <t xml:space="preserve">ขาแขวนจอ LED DISPLAY 86 นิ้ว </t>
  </si>
  <si>
    <t>แบบแสดงรายการ ปริมาณและราคา</t>
  </si>
  <si>
    <t>รายการ งานปรับปรุงห้องพักอาจารยย์และสำนักงานภาควิชาสถิติประยุกต์ จำนวน 1 งาน</t>
  </si>
  <si>
    <t>สถานที่ก่อสร้าง ชั้น 5 อาคารคณะวิทยาศาสตร์ประยุกต์</t>
  </si>
  <si>
    <t>ครุภัณฑ์จัดซื้อหรือ สั่งซื้อ</t>
  </si>
  <si>
    <t>หน่วยงานเจ้าของโครงการ    ภาควิชาสถิติประยุกต์</t>
  </si>
  <si>
    <t xml:space="preserve">ประมาณราคา งานปรับปรุงห้องพักอาจารย์ และสำนักงานภาควิชาสถิติประยุกต์ ชั้น 5 </t>
  </si>
  <si>
    <t>สถานที่ก่อสร้าง  ชั้น 5 อาคารคณะวิทยาศาสตร์ประยุกต์</t>
  </si>
  <si>
    <t>ลงชื่อ ............................................ ประมาณการ</t>
  </si>
  <si>
    <t>ลงชื่อ ........................................ ประมาณการ</t>
  </si>
  <si>
    <t>ลงชื่อ .................................. ประมาณการ</t>
  </si>
  <si>
    <t>ลงชื่อ ................................... ประมาณการ</t>
  </si>
  <si>
    <t>ลงชื่อ ..................................... ประมาณการ</t>
  </si>
  <si>
    <t>ลงชื่อ ....................................... ประมาณการ</t>
  </si>
  <si>
    <t>ลงชื่อ .......................................... ประมาณการ</t>
  </si>
  <si>
    <t>ลงชื่อ ........................................... ประมาณการ</t>
  </si>
  <si>
    <t>ลงชื่อ .................................... ประมาณการ</t>
  </si>
  <si>
    <t>ครุภัณฑ์อื่น</t>
  </si>
  <si>
    <t>ลงชื่อ.................................ประมาณการ</t>
  </si>
  <si>
    <t>รื้อถอนอุปกรณ์ไฟฟ้า โคมไฟพร้อมสายไฟฟ้าเดิม รื้อกอง</t>
  </si>
  <si>
    <t>ชนิดแปรผันตามปริมาณน้ำยาพร้อมระบบควบคุมส่วนกลาง</t>
  </si>
  <si>
    <t>ชนิดแปรผันตามปริมาณน้ำยาพร้อมระบบควบคุมส่วนกลาง จำนวน 1 ระบบ</t>
  </si>
  <si>
    <t>ระบบท่อน้ำยา REFRIGERANTPIPE</t>
  </si>
  <si>
    <t xml:space="preserve">  HOOD CONDENSING UNIT</t>
  </si>
  <si>
    <t>COPPER TUBE 1/4"   TYPE " L " หรือท่อม้วนความหนาไม่น้อยกว่า 0.99 มม.</t>
  </si>
  <si>
    <t>เหมา</t>
  </si>
  <si>
    <t xml:space="preserve">อุปกรณ์ประกอบการเดินท่อ (พุก,น๊อต,แคล้มยึดท่อ,ลวดเชื่อม </t>
  </si>
  <si>
    <t>ELBOW,COUPLING,ข้อต่อท่อทองแดง)</t>
  </si>
  <si>
    <t>รายการ CLOSED CELL INSULATION REFRIGERANT PIPE</t>
  </si>
  <si>
    <t>DRAIN PIPING</t>
  </si>
  <si>
    <t>ELECTRICAL WORK</t>
  </si>
  <si>
    <t>CONDUIT  IMC 1/2"</t>
  </si>
  <si>
    <t>CONDUIT  IMC 3/4"</t>
  </si>
  <si>
    <t>CONDUIT EMT  1/2"</t>
  </si>
  <si>
    <t>VENTILATION CEILING  50 - 85 CFM</t>
  </si>
  <si>
    <t>VENTILATION CEILING  200 CFM</t>
  </si>
  <si>
    <t>VENTILATION CEILING  100 - 140 CFM</t>
  </si>
  <si>
    <t>GRILLE EXHUST</t>
  </si>
  <si>
    <t>VENTILRTION SYSTEN</t>
  </si>
  <si>
    <t xml:space="preserve">FANCOIL UNIT  ขนาดไม่น้อยกว่า 38,000 BTU/Hr. </t>
  </si>
  <si>
    <t>FANCOIL UNIT  ขนาดไม่น้อยกว่า 24,000 BTU/Hr.</t>
  </si>
  <si>
    <t xml:space="preserve">FANCOIL UNIT  ขนาดไม่น้อยกว่า 19,000 BTU/Hr. </t>
  </si>
  <si>
    <t xml:space="preserve">FANCOIL UNIT  ขนาดไม่น้อยกว่า 12,000 BTU/Hr. </t>
  </si>
  <si>
    <t xml:space="preserve">FANCOIL UNIT  ขนาดไม่น้อยกว่า 9,600 BTU/Hr. </t>
  </si>
  <si>
    <t>CONDENSING UNIT ขนานไม่น้อยกว่า 399,000 BTU/Hr. (CDU-01/1 ขนาด</t>
  </si>
  <si>
    <t>171,000 BTU/Hr. CDU-01/2 ขนาด 114,000 BTU/Hr. CDU-01/3 ขนาด</t>
  </si>
  <si>
    <t>114,000 BTU/Hr.</t>
  </si>
  <si>
    <r>
      <t>ft</t>
    </r>
    <r>
      <rPr>
        <vertAlign val="superscript"/>
        <sz val="16"/>
        <rFont val="TH SarabunPSK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</si>
</sst>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_-* #,##0.0000_-;\-* #,##0.0000_-;_-* &quot;-&quot;??_-;_-@_-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Angsana New"/>
      <family val="1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sz val="12"/>
      <name val="Times New Roman"/>
      <family val="1"/>
    </font>
    <font>
      <sz val="16"/>
      <color rgb="FFFF0000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sz val="14"/>
      <name val="CordiaUPC"/>
      <family val="2"/>
      <charset val="222"/>
    </font>
    <font>
      <vertAlign val="superscript"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41" fontId="3" fillId="0" borderId="0" applyFont="0" applyFill="0" applyBorder="0" applyAlignment="0" applyProtection="0"/>
    <xf numFmtId="0" fontId="9" fillId="0" borderId="0"/>
  </cellStyleXfs>
  <cellXfs count="199">
    <xf numFmtId="0" fontId="0" fillId="0" borderId="0" xfId="0"/>
    <xf numFmtId="0" fontId="5" fillId="0" borderId="0" xfId="3" applyFont="1" applyBorder="1" applyAlignment="1">
      <alignment vertical="center"/>
    </xf>
    <xf numFmtId="0" fontId="6" fillId="0" borderId="2" xfId="0" applyFont="1" applyBorder="1" applyAlignment="1">
      <alignment horizontal="left" vertical="center" indent="1"/>
    </xf>
    <xf numFmtId="0" fontId="6" fillId="0" borderId="0" xfId="0" applyFont="1" applyBorder="1"/>
    <xf numFmtId="0" fontId="6" fillId="0" borderId="0" xfId="0" applyFont="1" applyFill="1"/>
    <xf numFmtId="164" fontId="6" fillId="0" borderId="0" xfId="1" applyFont="1" applyFill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164" fontId="6" fillId="0" borderId="2" xfId="1" applyFont="1" applyBorder="1" applyAlignment="1">
      <alignment vertical="center"/>
    </xf>
    <xf numFmtId="164" fontId="5" fillId="0" borderId="2" xfId="1" applyFont="1" applyBorder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1" applyFont="1"/>
    <xf numFmtId="164" fontId="5" fillId="0" borderId="0" xfId="1" applyFont="1"/>
    <xf numFmtId="0" fontId="5" fillId="0" borderId="0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5" fillId="0" borderId="1" xfId="1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5" fillId="0" borderId="0" xfId="3" applyFont="1" applyBorder="1" applyAlignment="1"/>
    <xf numFmtId="164" fontId="5" fillId="0" borderId="0" xfId="1" applyFont="1" applyBorder="1" applyAlignment="1">
      <alignment horizontal="left" vertical="center" indent="1"/>
    </xf>
    <xf numFmtId="164" fontId="5" fillId="0" borderId="0" xfId="1" applyFont="1" applyBorder="1" applyAlignment="1"/>
    <xf numFmtId="0" fontId="6" fillId="0" borderId="0" xfId="0" applyFont="1" applyBorder="1" applyAlignment="1"/>
    <xf numFmtId="164" fontId="5" fillId="0" borderId="0" xfId="1" applyFont="1" applyBorder="1" applyAlignment="1">
      <alignment horizontal="left" vertical="center" indent="3"/>
    </xf>
    <xf numFmtId="164" fontId="5" fillId="0" borderId="0" xfId="1" applyFont="1" applyBorder="1" applyAlignment="1">
      <alignment horizontal="center"/>
    </xf>
    <xf numFmtId="0" fontId="5" fillId="0" borderId="6" xfId="3" applyFont="1" applyBorder="1" applyAlignment="1"/>
    <xf numFmtId="0" fontId="6" fillId="0" borderId="6" xfId="0" applyFont="1" applyBorder="1"/>
    <xf numFmtId="0" fontId="5" fillId="0" borderId="6" xfId="3" applyFont="1" applyBorder="1" applyAlignment="1">
      <alignment horizontal="center" vertical="center"/>
    </xf>
    <xf numFmtId="164" fontId="5" fillId="0" borderId="6" xfId="1" applyFont="1" applyBorder="1" applyAlignment="1">
      <alignment horizontal="left" vertical="center" indent="1"/>
    </xf>
    <xf numFmtId="164" fontId="5" fillId="0" borderId="6" xfId="1" applyFont="1" applyBorder="1"/>
    <xf numFmtId="164" fontId="5" fillId="0" borderId="6" xfId="1" applyFont="1" applyBorder="1" applyAlignment="1">
      <alignment horizontal="left" vertical="center" indent="3"/>
    </xf>
    <xf numFmtId="164" fontId="5" fillId="0" borderId="6" xfId="1" applyFont="1" applyBorder="1" applyAlignment="1">
      <alignment horizontal="center"/>
    </xf>
    <xf numFmtId="164" fontId="7" fillId="0" borderId="1" xfId="1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164" fontId="7" fillId="0" borderId="7" xfId="1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indent="1"/>
    </xf>
    <xf numFmtId="164" fontId="6" fillId="0" borderId="9" xfId="1" applyFont="1" applyBorder="1" applyAlignment="1">
      <alignment vertical="center"/>
    </xf>
    <xf numFmtId="164" fontId="5" fillId="0" borderId="9" xfId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164" fontId="6" fillId="0" borderId="4" xfId="1" applyFont="1" applyBorder="1" applyAlignment="1">
      <alignment vertical="center"/>
    </xf>
    <xf numFmtId="164" fontId="5" fillId="0" borderId="4" xfId="1" applyFont="1" applyBorder="1" applyAlignment="1">
      <alignment vertical="center"/>
    </xf>
    <xf numFmtId="164" fontId="5" fillId="0" borderId="0" xfId="1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164" fontId="6" fillId="0" borderId="0" xfId="1" applyFont="1" applyBorder="1" applyAlignment="1">
      <alignment vertical="center"/>
    </xf>
    <xf numFmtId="164" fontId="5" fillId="0" borderId="0" xfId="1" applyFont="1" applyBorder="1" applyAlignment="1">
      <alignment vertical="center"/>
    </xf>
    <xf numFmtId="164" fontId="5" fillId="0" borderId="6" xfId="1" applyFont="1" applyBorder="1" applyAlignment="1"/>
    <xf numFmtId="164" fontId="6" fillId="0" borderId="2" xfId="0" applyNumberFormat="1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2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left" vertical="center" indent="1"/>
    </xf>
    <xf numFmtId="0" fontId="7" fillId="0" borderId="1" xfId="4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indent="1"/>
    </xf>
    <xf numFmtId="164" fontId="5" fillId="0" borderId="13" xfId="1" applyFont="1" applyBorder="1" applyAlignment="1">
      <alignment vertical="center"/>
    </xf>
    <xf numFmtId="0" fontId="5" fillId="0" borderId="4" xfId="0" applyFont="1" applyBorder="1" applyAlignment="1">
      <alignment horizontal="right" vertical="center" indent="1"/>
    </xf>
    <xf numFmtId="15" fontId="5" fillId="0" borderId="6" xfId="1" applyNumberFormat="1" applyFont="1" applyBorder="1"/>
    <xf numFmtId="164" fontId="7" fillId="0" borderId="4" xfId="1" applyFont="1" applyFill="1" applyBorder="1" applyAlignment="1">
      <alignment horizontal="center" vertical="center"/>
    </xf>
    <xf numFmtId="164" fontId="7" fillId="0" borderId="10" xfId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1" applyFont="1"/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11" fillId="0" borderId="2" xfId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2" xfId="6" applyFont="1" applyBorder="1" applyAlignment="1" applyProtection="1">
      <alignment horizontal="left" vertical="top"/>
      <protection locked="0"/>
    </xf>
    <xf numFmtId="0" fontId="11" fillId="0" borderId="2" xfId="6" applyFont="1" applyBorder="1" applyAlignment="1" applyProtection="1">
      <alignment horizontal="center"/>
      <protection locked="0"/>
    </xf>
    <xf numFmtId="4" fontId="11" fillId="0" borderId="2" xfId="1" applyNumberFormat="1" applyFont="1" applyBorder="1" applyAlignment="1" applyProtection="1">
      <alignment horizontal="right"/>
      <protection locked="0"/>
    </xf>
    <xf numFmtId="4" fontId="11" fillId="0" borderId="2" xfId="1" applyNumberFormat="1" applyFont="1" applyBorder="1" applyAlignment="1">
      <alignment vertical="center"/>
    </xf>
    <xf numFmtId="164" fontId="11" fillId="2" borderId="2" xfId="1" applyFont="1" applyFill="1" applyBorder="1"/>
    <xf numFmtId="164" fontId="11" fillId="0" borderId="2" xfId="1" applyFont="1" applyBorder="1"/>
    <xf numFmtId="164" fontId="11" fillId="0" borderId="2" xfId="0" applyNumberFormat="1" applyFont="1" applyBorder="1"/>
    <xf numFmtId="0" fontId="11" fillId="0" borderId="2" xfId="0" applyFont="1" applyBorder="1"/>
    <xf numFmtId="0" fontId="11" fillId="0" borderId="2" xfId="6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 applyProtection="1">
      <alignment horizontal="center" vertical="top"/>
      <protection locked="0"/>
    </xf>
    <xf numFmtId="0" fontId="7" fillId="0" borderId="21" xfId="0" applyFont="1" applyBorder="1" applyAlignment="1" applyProtection="1">
      <alignment horizontal="center"/>
      <protection locked="0"/>
    </xf>
    <xf numFmtId="4" fontId="7" fillId="0" borderId="21" xfId="1" applyNumberFormat="1" applyFont="1" applyBorder="1" applyAlignment="1">
      <alignment vertical="center"/>
    </xf>
    <xf numFmtId="164" fontId="7" fillId="0" borderId="21" xfId="1" applyFont="1" applyBorder="1"/>
    <xf numFmtId="0" fontId="7" fillId="0" borderId="22" xfId="0" applyFont="1" applyBorder="1"/>
    <xf numFmtId="0" fontId="12" fillId="0" borderId="2" xfId="6" applyFont="1" applyBorder="1" applyAlignment="1" applyProtection="1">
      <alignment horizontal="center" vertical="top"/>
      <protection locked="0"/>
    </xf>
    <xf numFmtId="4" fontId="10" fillId="0" borderId="2" xfId="1" applyNumberFormat="1" applyFont="1" applyBorder="1" applyAlignment="1" applyProtection="1">
      <alignment horizontal="right"/>
      <protection locked="0"/>
    </xf>
    <xf numFmtId="164" fontId="10" fillId="0" borderId="2" xfId="1" applyFont="1" applyBorder="1"/>
    <xf numFmtId="0" fontId="11" fillId="0" borderId="2" xfId="0" applyFont="1" applyBorder="1" applyAlignment="1" applyProtection="1">
      <alignment horizontal="left" vertical="top"/>
      <protection locked="0"/>
    </xf>
    <xf numFmtId="2" fontId="11" fillId="0" borderId="2" xfId="0" applyNumberFormat="1" applyFont="1" applyBorder="1" applyAlignment="1">
      <alignment horizontal="center"/>
    </xf>
    <xf numFmtId="164" fontId="7" fillId="0" borderId="10" xfId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165" fontId="11" fillId="0" borderId="2" xfId="1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6" fontId="6" fillId="0" borderId="2" xfId="1" applyNumberFormat="1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11" fillId="0" borderId="2" xfId="0" applyFont="1" applyBorder="1" applyAlignment="1">
      <alignment horizontal="right"/>
    </xf>
    <xf numFmtId="164" fontId="7" fillId="0" borderId="2" xfId="0" applyNumberFormat="1" applyFont="1" applyBorder="1"/>
    <xf numFmtId="4" fontId="7" fillId="0" borderId="1" xfId="0" applyNumberFormat="1" applyFont="1" applyBorder="1" applyAlignment="1">
      <alignment horizontal="center"/>
    </xf>
    <xf numFmtId="4" fontId="7" fillId="0" borderId="2" xfId="1" applyNumberFormat="1" applyFont="1" applyBorder="1" applyAlignment="1" applyProtection="1">
      <alignment horizontal="right"/>
      <protection locked="0"/>
    </xf>
    <xf numFmtId="0" fontId="7" fillId="0" borderId="2" xfId="6" applyFont="1" applyBorder="1" applyAlignment="1" applyProtection="1">
      <alignment horizontal="left" vertical="top"/>
      <protection locked="0"/>
    </xf>
    <xf numFmtId="167" fontId="5" fillId="0" borderId="0" xfId="1" applyNumberFormat="1" applyFont="1" applyBorder="1" applyAlignment="1">
      <alignment horizontal="center" vertical="center"/>
    </xf>
    <xf numFmtId="167" fontId="5" fillId="0" borderId="6" xfId="1" applyNumberFormat="1" applyFont="1" applyBorder="1" applyAlignment="1">
      <alignment horizontal="center" vertical="center"/>
    </xf>
    <xf numFmtId="167" fontId="7" fillId="0" borderId="7" xfId="1" applyNumberFormat="1" applyFont="1" applyFill="1" applyBorder="1" applyAlignment="1">
      <alignment horizontal="center" vertical="center"/>
    </xf>
    <xf numFmtId="167" fontId="6" fillId="0" borderId="2" xfId="1" applyNumberFormat="1" applyFont="1" applyBorder="1" applyAlignment="1">
      <alignment horizontal="center" vertical="center"/>
    </xf>
    <xf numFmtId="167" fontId="6" fillId="0" borderId="0" xfId="1" applyNumberFormat="1" applyFont="1" applyBorder="1" applyAlignment="1">
      <alignment horizontal="center" vertical="center"/>
    </xf>
    <xf numFmtId="167" fontId="0" fillId="0" borderId="0" xfId="1" applyNumberFormat="1" applyFont="1"/>
    <xf numFmtId="164" fontId="5" fillId="0" borderId="16" xfId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center" vertical="center"/>
    </xf>
    <xf numFmtId="164" fontId="6" fillId="0" borderId="16" xfId="1" applyFont="1" applyBorder="1" applyAlignment="1">
      <alignment vertical="center"/>
    </xf>
    <xf numFmtId="164" fontId="11" fillId="0" borderId="2" xfId="1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1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Border="1"/>
    <xf numFmtId="1" fontId="11" fillId="0" borderId="2" xfId="1" applyNumberFormat="1" applyFont="1" applyFill="1" applyBorder="1" applyAlignment="1">
      <alignment horizontal="right" vertical="center"/>
    </xf>
    <xf numFmtId="0" fontId="11" fillId="0" borderId="2" xfId="0" applyNumberFormat="1" applyFont="1" applyFill="1" applyBorder="1" applyAlignment="1">
      <alignment horizontal="center" vertical="center"/>
    </xf>
    <xf numFmtId="164" fontId="11" fillId="0" borderId="2" xfId="1" applyNumberFormat="1" applyFont="1" applyFill="1" applyBorder="1" applyAlignment="1">
      <alignment horizontal="right" vertic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164" fontId="11" fillId="0" borderId="16" xfId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/>
      <protection locked="0"/>
    </xf>
    <xf numFmtId="4" fontId="7" fillId="0" borderId="2" xfId="1" applyNumberFormat="1" applyFont="1" applyBorder="1" applyAlignment="1">
      <alignment vertical="center"/>
    </xf>
    <xf numFmtId="164" fontId="7" fillId="0" borderId="2" xfId="1" applyFont="1" applyBorder="1"/>
    <xf numFmtId="0" fontId="7" fillId="0" borderId="2" xfId="0" applyFont="1" applyBorder="1"/>
    <xf numFmtId="0" fontId="5" fillId="0" borderId="0" xfId="0" applyFont="1" applyBorder="1" applyAlignment="1">
      <alignment horizontal="right" vertical="center" indent="1"/>
    </xf>
    <xf numFmtId="0" fontId="10" fillId="0" borderId="2" xfId="0" applyFont="1" applyFill="1" applyBorder="1" applyAlignment="1">
      <alignment vertical="center"/>
    </xf>
    <xf numFmtId="0" fontId="13" fillId="0" borderId="2" xfId="6" applyFont="1" applyBorder="1" applyAlignment="1" applyProtection="1">
      <alignment horizontal="left" vertical="top"/>
      <protection locked="0"/>
    </xf>
    <xf numFmtId="0" fontId="13" fillId="0" borderId="2" xfId="0" applyFont="1" applyBorder="1" applyAlignment="1" applyProtection="1">
      <alignment horizontal="left" vertical="top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" xfId="6" applyFont="1" applyBorder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1" applyFont="1"/>
    <xf numFmtId="0" fontId="5" fillId="0" borderId="0" xfId="0" applyFont="1"/>
    <xf numFmtId="0" fontId="7" fillId="0" borderId="0" xfId="0" applyFont="1" applyBorder="1"/>
    <xf numFmtId="164" fontId="7" fillId="0" borderId="0" xfId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/>
      <protection locked="0"/>
    </xf>
    <xf numFmtId="4" fontId="7" fillId="0" borderId="0" xfId="1" applyNumberFormat="1" applyFont="1" applyBorder="1" applyAlignment="1">
      <alignment vertical="center"/>
    </xf>
    <xf numFmtId="0" fontId="11" fillId="0" borderId="16" xfId="6" applyFont="1" applyBorder="1" applyAlignment="1" applyProtection="1">
      <alignment horizontal="left" vertical="top"/>
      <protection locked="0"/>
    </xf>
    <xf numFmtId="0" fontId="11" fillId="0" borderId="16" xfId="6" applyFont="1" applyBorder="1" applyAlignment="1" applyProtection="1">
      <alignment horizontal="center"/>
      <protection locked="0"/>
    </xf>
    <xf numFmtId="4" fontId="11" fillId="0" borderId="16" xfId="1" applyNumberFormat="1" applyFont="1" applyBorder="1" applyAlignment="1" applyProtection="1">
      <alignment horizontal="right"/>
      <protection locked="0"/>
    </xf>
    <xf numFmtId="4" fontId="11" fillId="0" borderId="16" xfId="1" applyNumberFormat="1" applyFont="1" applyBorder="1" applyAlignment="1">
      <alignment vertical="center"/>
    </xf>
    <xf numFmtId="164" fontId="11" fillId="2" borderId="16" xfId="1" applyFont="1" applyFill="1" applyBorder="1"/>
    <xf numFmtId="164" fontId="11" fillId="0" borderId="16" xfId="1" applyFont="1" applyBorder="1"/>
    <xf numFmtId="164" fontId="11" fillId="0" borderId="16" xfId="0" applyNumberFormat="1" applyFont="1" applyBorder="1"/>
    <xf numFmtId="0" fontId="11" fillId="0" borderId="16" xfId="0" applyFont="1" applyBorder="1"/>
    <xf numFmtId="164" fontId="0" fillId="0" borderId="0" xfId="0" applyNumberFormat="1"/>
    <xf numFmtId="43" fontId="0" fillId="0" borderId="0" xfId="0" applyNumberFormat="1"/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164" fontId="7" fillId="0" borderId="7" xfId="1" applyFont="1" applyFill="1" applyBorder="1" applyAlignment="1">
      <alignment horizontal="center" vertical="center"/>
    </xf>
    <xf numFmtId="164" fontId="7" fillId="0" borderId="10" xfId="1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164" fontId="7" fillId="0" borderId="8" xfId="1" applyFont="1" applyFill="1" applyBorder="1" applyAlignment="1">
      <alignment horizontal="center" vertical="center" wrapText="1"/>
    </xf>
    <xf numFmtId="164" fontId="7" fillId="0" borderId="11" xfId="1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/>
    </xf>
    <xf numFmtId="164" fontId="7" fillId="0" borderId="4" xfId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164" fontId="7" fillId="0" borderId="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right" vertical="center" indent="1"/>
    </xf>
    <xf numFmtId="0" fontId="5" fillId="0" borderId="14" xfId="0" applyFont="1" applyBorder="1" applyAlignment="1">
      <alignment horizontal="right" vertical="center" indent="1"/>
    </xf>
    <xf numFmtId="0" fontId="5" fillId="0" borderId="15" xfId="0" applyFont="1" applyBorder="1" applyAlignment="1">
      <alignment horizontal="right" vertical="center" indent="1"/>
    </xf>
    <xf numFmtId="164" fontId="7" fillId="0" borderId="8" xfId="1" applyFont="1" applyFill="1" applyBorder="1" applyAlignment="1">
      <alignment vertical="center" wrapText="1"/>
    </xf>
    <xf numFmtId="164" fontId="7" fillId="0" borderId="5" xfId="1" applyFont="1" applyFill="1" applyBorder="1" applyAlignment="1">
      <alignment vertical="center" wrapText="1"/>
    </xf>
    <xf numFmtId="0" fontId="8" fillId="0" borderId="0" xfId="2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7">
    <cellStyle name="Comma" xfId="1" builtinId="3"/>
    <cellStyle name="Normal" xfId="0" builtinId="0"/>
    <cellStyle name="Normal_Arch BOQ Trendy" xfId="2" xr:uid="{00000000-0005-0000-0000-000002000000}"/>
    <cellStyle name="Normal_BOQ-STP5242-033(AV)" xfId="6" xr:uid="{8800FCBD-CDB5-4F80-987D-2301C7E5A8E2}"/>
    <cellStyle name="Normal_สะพาน2-nut" xfId="4" xr:uid="{00000000-0005-0000-0000-000003000000}"/>
    <cellStyle name="เครื่องหมายจุลภาค [0] 2" xfId="5" xr:uid="{00000000-0005-0000-0000-000004000000}"/>
    <cellStyle name="ปกติ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0"/>
  <sheetViews>
    <sheetView tabSelected="1" workbookViewId="0">
      <selection activeCell="O154" sqref="O154"/>
    </sheetView>
  </sheetViews>
  <sheetFormatPr defaultColWidth="9" defaultRowHeight="24"/>
  <cols>
    <col min="1" max="1" width="12.85546875" style="13" customWidth="1"/>
    <col min="2" max="2" width="65.85546875" style="13" customWidth="1"/>
    <col min="3" max="3" width="11.5703125" style="15" customWidth="1"/>
    <col min="4" max="4" width="7.42578125" style="14" customWidth="1"/>
    <col min="5" max="5" width="13.85546875" style="15" customWidth="1"/>
    <col min="6" max="6" width="16.28515625" style="16" customWidth="1"/>
    <col min="7" max="7" width="13.28515625" style="15" customWidth="1"/>
    <col min="8" max="8" width="16" style="16" customWidth="1"/>
    <col min="9" max="9" width="15.85546875" style="15" customWidth="1"/>
    <col min="10" max="10" width="12.42578125" style="16" customWidth="1"/>
    <col min="11" max="11" width="6.85546875" style="13" customWidth="1"/>
    <col min="12" max="12" width="15.5703125" style="13" customWidth="1"/>
    <col min="13" max="13" width="10" style="13" customWidth="1"/>
    <col min="14" max="14" width="14.85546875" style="13" customWidth="1"/>
    <col min="15" max="15" width="16.5703125" style="13" customWidth="1"/>
    <col min="16" max="16384" width="9" style="13"/>
  </cols>
  <sheetData>
    <row r="1" spans="1:15">
      <c r="A1" s="174" t="s">
        <v>20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5" s="3" customFormat="1" ht="27.75" customHeight="1">
      <c r="A2" s="173" t="s">
        <v>33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5" s="3" customFormat="1" ht="27.95" customHeight="1">
      <c r="A3" s="23" t="s">
        <v>12</v>
      </c>
      <c r="B3" s="1" t="s">
        <v>183</v>
      </c>
      <c r="D3" s="17"/>
      <c r="E3" s="24"/>
      <c r="F3" s="25" t="s">
        <v>14</v>
      </c>
      <c r="G3" s="26"/>
      <c r="H3" s="55" t="s">
        <v>184</v>
      </c>
      <c r="I3" s="27"/>
      <c r="J3" s="48" t="s">
        <v>231</v>
      </c>
    </row>
    <row r="4" spans="1:15" s="3" customFormat="1" ht="27.95" customHeight="1" thickBot="1">
      <c r="A4" s="29" t="s">
        <v>13</v>
      </c>
      <c r="B4" s="22" t="s">
        <v>185</v>
      </c>
      <c r="C4" s="30"/>
      <c r="D4" s="31"/>
      <c r="E4" s="32"/>
      <c r="F4" s="53"/>
      <c r="G4" s="30"/>
      <c r="H4" s="66"/>
      <c r="I4" s="34"/>
      <c r="J4" s="35"/>
    </row>
    <row r="5" spans="1:15" s="4" customFormat="1" ht="27.95" customHeight="1" thickTop="1">
      <c r="A5" s="175" t="s">
        <v>0</v>
      </c>
      <c r="B5" s="175" t="s">
        <v>1</v>
      </c>
      <c r="C5" s="177" t="s">
        <v>3</v>
      </c>
      <c r="D5" s="179" t="s">
        <v>2</v>
      </c>
      <c r="E5" s="181" t="s">
        <v>15</v>
      </c>
      <c r="F5" s="181"/>
      <c r="G5" s="181" t="s">
        <v>17</v>
      </c>
      <c r="H5" s="181"/>
      <c r="I5" s="182" t="s">
        <v>18</v>
      </c>
      <c r="J5" s="177" t="s">
        <v>19</v>
      </c>
    </row>
    <row r="6" spans="1:15" s="4" customFormat="1" ht="27.95" customHeight="1">
      <c r="A6" s="176"/>
      <c r="B6" s="176"/>
      <c r="C6" s="178"/>
      <c r="D6" s="180"/>
      <c r="E6" s="68" t="s">
        <v>4</v>
      </c>
      <c r="F6" s="68" t="s">
        <v>5</v>
      </c>
      <c r="G6" s="68" t="s">
        <v>4</v>
      </c>
      <c r="H6" s="68" t="s">
        <v>16</v>
      </c>
      <c r="I6" s="183"/>
      <c r="J6" s="178"/>
      <c r="N6" s="5"/>
      <c r="O6" s="5"/>
    </row>
    <row r="7" spans="1:15" s="11" customFormat="1" ht="27.95" customHeight="1">
      <c r="A7" s="6" t="s">
        <v>9</v>
      </c>
      <c r="B7" s="7" t="s">
        <v>34</v>
      </c>
      <c r="C7" s="10">
        <v>1</v>
      </c>
      <c r="D7" s="6" t="s">
        <v>37</v>
      </c>
      <c r="E7" s="9"/>
      <c r="F7" s="10"/>
      <c r="G7" s="9"/>
      <c r="H7" s="10"/>
      <c r="I7" s="9"/>
      <c r="J7" s="10"/>
      <c r="L7" s="12"/>
    </row>
    <row r="8" spans="1:15" s="11" customFormat="1" ht="27.95" customHeight="1">
      <c r="A8" s="6"/>
      <c r="B8" s="7" t="s">
        <v>311</v>
      </c>
      <c r="C8" s="9"/>
      <c r="D8" s="8"/>
      <c r="E8" s="9"/>
      <c r="F8" s="10"/>
      <c r="G8" s="9"/>
      <c r="H8" s="10"/>
      <c r="I8" s="9"/>
      <c r="J8" s="10"/>
      <c r="L8" s="12"/>
    </row>
    <row r="9" spans="1:15" s="11" customFormat="1" ht="27.95" customHeight="1">
      <c r="A9" s="8">
        <v>1</v>
      </c>
      <c r="B9" s="2" t="s">
        <v>329</v>
      </c>
      <c r="C9" s="9">
        <v>2</v>
      </c>
      <c r="D9" s="8" t="s">
        <v>6</v>
      </c>
      <c r="E9" s="9">
        <v>38000</v>
      </c>
      <c r="F9" s="10">
        <f>C9*E9</f>
        <v>76000</v>
      </c>
      <c r="G9" s="9">
        <v>3000</v>
      </c>
      <c r="H9" s="10">
        <f>G9*C9</f>
        <v>6000</v>
      </c>
      <c r="I9" s="9">
        <f>F9+H9</f>
        <v>82000</v>
      </c>
      <c r="J9" s="10"/>
      <c r="L9" s="12"/>
    </row>
    <row r="10" spans="1:15" s="11" customFormat="1" ht="27.95" customHeight="1">
      <c r="A10" s="8">
        <v>2</v>
      </c>
      <c r="B10" s="2" t="s">
        <v>330</v>
      </c>
      <c r="C10" s="9">
        <v>1</v>
      </c>
      <c r="D10" s="8" t="s">
        <v>6</v>
      </c>
      <c r="E10" s="9">
        <v>34200</v>
      </c>
      <c r="F10" s="10">
        <f t="shared" ref="F10:F18" si="0">C10*E10</f>
        <v>34200</v>
      </c>
      <c r="G10" s="9">
        <v>3000</v>
      </c>
      <c r="H10" s="10">
        <f t="shared" ref="H10:H26" si="1">G10*C10</f>
        <v>3000</v>
      </c>
      <c r="I10" s="9">
        <f t="shared" ref="I10:I26" si="2">F10+H10</f>
        <v>37200</v>
      </c>
      <c r="J10" s="10"/>
      <c r="L10" s="12"/>
    </row>
    <row r="11" spans="1:15" s="11" customFormat="1" ht="27.95" customHeight="1">
      <c r="A11" s="8">
        <v>3</v>
      </c>
      <c r="B11" s="2" t="s">
        <v>331</v>
      </c>
      <c r="C11" s="9">
        <v>2</v>
      </c>
      <c r="D11" s="8" t="s">
        <v>6</v>
      </c>
      <c r="E11" s="9">
        <v>32000</v>
      </c>
      <c r="F11" s="10">
        <f t="shared" si="0"/>
        <v>64000</v>
      </c>
      <c r="G11" s="9">
        <v>2500</v>
      </c>
      <c r="H11" s="10">
        <f t="shared" si="1"/>
        <v>5000</v>
      </c>
      <c r="I11" s="9">
        <f t="shared" si="2"/>
        <v>69000</v>
      </c>
      <c r="J11" s="10"/>
      <c r="L11" s="12"/>
    </row>
    <row r="12" spans="1:15" s="11" customFormat="1" ht="27.95" customHeight="1">
      <c r="A12" s="8">
        <v>4</v>
      </c>
      <c r="B12" s="2" t="s">
        <v>332</v>
      </c>
      <c r="C12" s="9">
        <v>2</v>
      </c>
      <c r="D12" s="8" t="s">
        <v>6</v>
      </c>
      <c r="E12" s="9">
        <v>29500</v>
      </c>
      <c r="F12" s="10">
        <f t="shared" si="0"/>
        <v>59000</v>
      </c>
      <c r="G12" s="9">
        <v>2500</v>
      </c>
      <c r="H12" s="10">
        <f t="shared" si="1"/>
        <v>5000</v>
      </c>
      <c r="I12" s="9">
        <f t="shared" si="2"/>
        <v>64000</v>
      </c>
      <c r="J12" s="10"/>
      <c r="L12" s="12"/>
    </row>
    <row r="13" spans="1:15" s="11" customFormat="1" ht="27.95" customHeight="1">
      <c r="A13" s="8">
        <v>5</v>
      </c>
      <c r="B13" s="2" t="s">
        <v>333</v>
      </c>
      <c r="C13" s="9">
        <v>28</v>
      </c>
      <c r="D13" s="8" t="s">
        <v>6</v>
      </c>
      <c r="E13" s="9">
        <v>29000</v>
      </c>
      <c r="F13" s="10">
        <f t="shared" si="0"/>
        <v>812000</v>
      </c>
      <c r="G13" s="9">
        <v>2500</v>
      </c>
      <c r="H13" s="10">
        <f t="shared" ref="H13" si="3">G13*C13</f>
        <v>70000</v>
      </c>
      <c r="I13" s="9">
        <f t="shared" ref="I13" si="4">F13+H13</f>
        <v>882000</v>
      </c>
      <c r="J13" s="10"/>
      <c r="L13" s="12"/>
    </row>
    <row r="14" spans="1:15" s="11" customFormat="1" ht="27.95" customHeight="1">
      <c r="A14" s="8">
        <v>6</v>
      </c>
      <c r="B14" s="2" t="s">
        <v>334</v>
      </c>
      <c r="C14" s="9">
        <v>1</v>
      </c>
      <c r="D14" s="8" t="s">
        <v>6</v>
      </c>
      <c r="E14" s="9">
        <v>620000</v>
      </c>
      <c r="F14" s="10">
        <f t="shared" si="0"/>
        <v>620000</v>
      </c>
      <c r="G14" s="9">
        <v>36000</v>
      </c>
      <c r="H14" s="10">
        <f>G14*C14</f>
        <v>36000</v>
      </c>
      <c r="I14" s="9">
        <f t="shared" si="2"/>
        <v>656000</v>
      </c>
      <c r="J14" s="10"/>
      <c r="L14" s="12"/>
    </row>
    <row r="15" spans="1:15" s="11" customFormat="1" ht="27.95" customHeight="1">
      <c r="A15" s="8"/>
      <c r="B15" s="2" t="s">
        <v>335</v>
      </c>
      <c r="C15" s="9"/>
      <c r="D15" s="8"/>
      <c r="E15" s="9"/>
      <c r="F15" s="10"/>
      <c r="G15" s="9"/>
      <c r="H15" s="10"/>
      <c r="I15" s="9"/>
      <c r="J15" s="10"/>
      <c r="L15" s="12"/>
    </row>
    <row r="16" spans="1:15" s="11" customFormat="1" ht="27.95" customHeight="1">
      <c r="A16" s="8"/>
      <c r="B16" s="2" t="s">
        <v>336</v>
      </c>
      <c r="C16" s="9"/>
      <c r="D16" s="8"/>
      <c r="E16" s="9"/>
      <c r="F16" s="10"/>
      <c r="G16" s="9"/>
      <c r="H16" s="10"/>
      <c r="I16" s="9"/>
      <c r="J16" s="10"/>
      <c r="L16" s="12"/>
    </row>
    <row r="17" spans="1:12" s="11" customFormat="1" ht="27.95" customHeight="1">
      <c r="A17" s="8">
        <v>7</v>
      </c>
      <c r="B17" s="101" t="s">
        <v>313</v>
      </c>
      <c r="C17" s="102">
        <v>3</v>
      </c>
      <c r="D17" s="133" t="s">
        <v>192</v>
      </c>
      <c r="E17" s="123">
        <v>8000</v>
      </c>
      <c r="F17" s="10">
        <f t="shared" si="0"/>
        <v>24000</v>
      </c>
      <c r="G17" s="124">
        <v>1500</v>
      </c>
      <c r="H17" s="10">
        <f>G17*C17</f>
        <v>4500</v>
      </c>
      <c r="I17" s="124">
        <v>15000</v>
      </c>
      <c r="J17" s="10"/>
      <c r="L17" s="12"/>
    </row>
    <row r="18" spans="1:12" s="11" customFormat="1" ht="27.95" customHeight="1">
      <c r="A18" s="8">
        <v>8</v>
      </c>
      <c r="B18" s="2" t="s">
        <v>60</v>
      </c>
      <c r="C18" s="9">
        <v>1</v>
      </c>
      <c r="D18" s="8" t="s">
        <v>37</v>
      </c>
      <c r="E18" s="9">
        <v>75000</v>
      </c>
      <c r="F18" s="10">
        <f t="shared" si="0"/>
        <v>75000</v>
      </c>
      <c r="G18" s="9">
        <v>8000</v>
      </c>
      <c r="H18" s="10">
        <f t="shared" si="1"/>
        <v>8000</v>
      </c>
      <c r="I18" s="9">
        <f t="shared" si="2"/>
        <v>83000</v>
      </c>
      <c r="J18" s="10"/>
      <c r="L18" s="12"/>
    </row>
    <row r="19" spans="1:12" s="11" customFormat="1" ht="27.95" customHeight="1">
      <c r="A19" s="8"/>
      <c r="B19" s="7" t="s">
        <v>312</v>
      </c>
      <c r="C19" s="9"/>
      <c r="D19" s="8"/>
      <c r="E19" s="9"/>
      <c r="F19" s="10"/>
      <c r="G19" s="9"/>
      <c r="H19" s="10"/>
      <c r="I19" s="9"/>
      <c r="J19" s="10"/>
      <c r="L19" s="12"/>
    </row>
    <row r="20" spans="1:12" s="11" customFormat="1" ht="27.95" customHeight="1">
      <c r="A20" s="8">
        <v>1</v>
      </c>
      <c r="B20" s="101" t="s">
        <v>48</v>
      </c>
      <c r="C20" s="102">
        <v>43</v>
      </c>
      <c r="D20" s="103" t="s">
        <v>58</v>
      </c>
      <c r="E20" s="9">
        <v>862</v>
      </c>
      <c r="F20" s="10">
        <f t="shared" ref="F20:F26" si="5">C20*E20</f>
        <v>37066</v>
      </c>
      <c r="G20" s="9">
        <v>250</v>
      </c>
      <c r="H20" s="10">
        <f t="shared" si="1"/>
        <v>10750</v>
      </c>
      <c r="I20" s="9">
        <f t="shared" si="2"/>
        <v>47816</v>
      </c>
      <c r="J20" s="10"/>
      <c r="L20" s="12"/>
    </row>
    <row r="21" spans="1:12" s="11" customFormat="1" ht="27.95" customHeight="1">
      <c r="A21" s="8">
        <v>2</v>
      </c>
      <c r="B21" s="101" t="s">
        <v>49</v>
      </c>
      <c r="C21" s="102">
        <v>9</v>
      </c>
      <c r="D21" s="103" t="s">
        <v>58</v>
      </c>
      <c r="E21" s="9">
        <v>675</v>
      </c>
      <c r="F21" s="10">
        <f t="shared" si="5"/>
        <v>6075</v>
      </c>
      <c r="G21" s="9">
        <v>250</v>
      </c>
      <c r="H21" s="10">
        <f t="shared" si="1"/>
        <v>2250</v>
      </c>
      <c r="I21" s="9">
        <f t="shared" si="2"/>
        <v>8325</v>
      </c>
      <c r="J21" s="10"/>
      <c r="L21" s="12"/>
    </row>
    <row r="22" spans="1:12" s="11" customFormat="1" ht="27.95" customHeight="1">
      <c r="A22" s="8">
        <v>3</v>
      </c>
      <c r="B22" s="101" t="s">
        <v>50</v>
      </c>
      <c r="C22" s="102">
        <v>48</v>
      </c>
      <c r="D22" s="103" t="s">
        <v>58</v>
      </c>
      <c r="E22" s="9">
        <v>478</v>
      </c>
      <c r="F22" s="10">
        <f t="shared" si="5"/>
        <v>22944</v>
      </c>
      <c r="G22" s="9">
        <v>250</v>
      </c>
      <c r="H22" s="10">
        <f t="shared" si="1"/>
        <v>12000</v>
      </c>
      <c r="I22" s="9">
        <f t="shared" si="2"/>
        <v>34944</v>
      </c>
      <c r="J22" s="10"/>
      <c r="L22" s="12"/>
    </row>
    <row r="23" spans="1:12" s="11" customFormat="1" ht="27.95" customHeight="1">
      <c r="A23" s="8">
        <v>4</v>
      </c>
      <c r="B23" s="101" t="s">
        <v>51</v>
      </c>
      <c r="C23" s="102">
        <v>19</v>
      </c>
      <c r="D23" s="103" t="s">
        <v>58</v>
      </c>
      <c r="E23" s="9">
        <v>345</v>
      </c>
      <c r="F23" s="10">
        <f t="shared" si="5"/>
        <v>6555</v>
      </c>
      <c r="G23" s="9">
        <v>200</v>
      </c>
      <c r="H23" s="10">
        <f t="shared" si="1"/>
        <v>3800</v>
      </c>
      <c r="I23" s="9">
        <f t="shared" si="2"/>
        <v>10355</v>
      </c>
      <c r="J23" s="10"/>
      <c r="L23" s="12"/>
    </row>
    <row r="24" spans="1:12" s="11" customFormat="1" ht="27.95" customHeight="1">
      <c r="A24" s="8">
        <v>5</v>
      </c>
      <c r="B24" s="101" t="s">
        <v>52</v>
      </c>
      <c r="C24" s="102">
        <v>55</v>
      </c>
      <c r="D24" s="103" t="s">
        <v>58</v>
      </c>
      <c r="E24" s="9">
        <v>332</v>
      </c>
      <c r="F24" s="10">
        <f t="shared" si="5"/>
        <v>18260</v>
      </c>
      <c r="G24" s="9">
        <v>200</v>
      </c>
      <c r="H24" s="10">
        <f t="shared" si="1"/>
        <v>11000</v>
      </c>
      <c r="I24" s="9">
        <f t="shared" si="2"/>
        <v>29260</v>
      </c>
      <c r="J24" s="10"/>
      <c r="L24" s="12"/>
    </row>
    <row r="25" spans="1:12" s="11" customFormat="1" ht="27.95" customHeight="1">
      <c r="A25" s="8">
        <v>6</v>
      </c>
      <c r="B25" s="101" t="s">
        <v>53</v>
      </c>
      <c r="C25" s="102">
        <v>120</v>
      </c>
      <c r="D25" s="103" t="s">
        <v>58</v>
      </c>
      <c r="E25" s="9">
        <v>213</v>
      </c>
      <c r="F25" s="10">
        <f t="shared" si="5"/>
        <v>25560</v>
      </c>
      <c r="G25" s="9">
        <v>200</v>
      </c>
      <c r="H25" s="10">
        <f t="shared" si="1"/>
        <v>24000</v>
      </c>
      <c r="I25" s="9">
        <f t="shared" si="2"/>
        <v>49560</v>
      </c>
      <c r="J25" s="10"/>
      <c r="L25" s="12"/>
    </row>
    <row r="26" spans="1:12" s="11" customFormat="1" ht="27.95" customHeight="1">
      <c r="A26" s="8">
        <v>7</v>
      </c>
      <c r="B26" s="101" t="s">
        <v>54</v>
      </c>
      <c r="C26" s="102">
        <v>145</v>
      </c>
      <c r="D26" s="103" t="s">
        <v>58</v>
      </c>
      <c r="E26" s="9">
        <v>150</v>
      </c>
      <c r="F26" s="10">
        <f t="shared" si="5"/>
        <v>21750</v>
      </c>
      <c r="G26" s="9">
        <v>150</v>
      </c>
      <c r="H26" s="10">
        <f t="shared" si="1"/>
        <v>21750</v>
      </c>
      <c r="I26" s="9">
        <f t="shared" si="2"/>
        <v>43500</v>
      </c>
      <c r="J26" s="10"/>
      <c r="L26" s="12"/>
    </row>
    <row r="27" spans="1:12" s="11" customFormat="1" ht="27.95" customHeight="1" thickBot="1">
      <c r="A27" s="44"/>
      <c r="B27" s="45"/>
      <c r="C27" s="46"/>
      <c r="D27" s="44"/>
      <c r="E27" s="46"/>
      <c r="F27" s="47"/>
      <c r="G27" s="46"/>
      <c r="H27" s="47"/>
      <c r="I27" s="47">
        <f ca="1">SUM(I9:I38)</f>
        <v>2166762</v>
      </c>
      <c r="J27" s="10"/>
      <c r="L27" s="12"/>
    </row>
    <row r="28" spans="1:12" s="11" customFormat="1" ht="27.95" customHeight="1" thickTop="1">
      <c r="A28" s="49"/>
      <c r="B28" s="50"/>
      <c r="C28" s="51"/>
      <c r="D28" s="49"/>
      <c r="E28" s="51"/>
      <c r="F28" s="52"/>
      <c r="G28" s="51"/>
      <c r="H28" s="51" t="s">
        <v>308</v>
      </c>
      <c r="I28" s="52"/>
      <c r="L28" s="12"/>
    </row>
    <row r="29" spans="1:12" s="11" customFormat="1" ht="27.95" customHeight="1">
      <c r="A29" s="49"/>
      <c r="B29" s="50"/>
      <c r="C29" s="51"/>
      <c r="D29" s="49"/>
      <c r="E29" s="51"/>
      <c r="F29" s="52"/>
      <c r="G29" s="51"/>
      <c r="H29" s="52"/>
      <c r="I29" s="51"/>
      <c r="L29" s="12"/>
    </row>
    <row r="30" spans="1:12" s="11" customFormat="1" ht="27.95" customHeight="1">
      <c r="A30" s="174" t="s">
        <v>20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2"/>
    </row>
    <row r="31" spans="1:12" s="11" customFormat="1" ht="27.95" customHeight="1">
      <c r="A31" s="173" t="s">
        <v>33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2"/>
    </row>
    <row r="32" spans="1:12" s="11" customFormat="1" ht="27.95" customHeight="1">
      <c r="A32" s="23" t="s">
        <v>12</v>
      </c>
      <c r="B32" s="1" t="s">
        <v>183</v>
      </c>
      <c r="C32" s="3"/>
      <c r="D32" s="17"/>
      <c r="E32" s="24"/>
      <c r="F32" s="25" t="s">
        <v>14</v>
      </c>
      <c r="G32" s="26"/>
      <c r="H32" s="55" t="s">
        <v>184</v>
      </c>
      <c r="I32" s="27"/>
      <c r="J32" s="48" t="s">
        <v>232</v>
      </c>
      <c r="L32" s="12"/>
    </row>
    <row r="33" spans="1:12" s="11" customFormat="1" ht="27.95" customHeight="1" thickBot="1">
      <c r="A33" s="29" t="s">
        <v>13</v>
      </c>
      <c r="B33" s="22" t="s">
        <v>185</v>
      </c>
      <c r="C33" s="30"/>
      <c r="D33" s="31"/>
      <c r="E33" s="32"/>
      <c r="F33" s="53"/>
      <c r="G33" s="30"/>
      <c r="H33" s="66"/>
      <c r="I33" s="34"/>
      <c r="L33" s="12"/>
    </row>
    <row r="34" spans="1:12" s="11" customFormat="1" ht="27.95" customHeight="1" thickTop="1">
      <c r="A34" s="175" t="s">
        <v>0</v>
      </c>
      <c r="B34" s="175" t="s">
        <v>1</v>
      </c>
      <c r="C34" s="177" t="s">
        <v>3</v>
      </c>
      <c r="D34" s="179" t="s">
        <v>2</v>
      </c>
      <c r="E34" s="181" t="s">
        <v>15</v>
      </c>
      <c r="F34" s="181"/>
      <c r="G34" s="181" t="s">
        <v>17</v>
      </c>
      <c r="H34" s="181"/>
      <c r="I34" s="183" t="s">
        <v>18</v>
      </c>
      <c r="J34" s="177" t="s">
        <v>19</v>
      </c>
      <c r="L34" s="12"/>
    </row>
    <row r="35" spans="1:12" s="11" customFormat="1" ht="27.95" customHeight="1">
      <c r="A35" s="176"/>
      <c r="B35" s="176"/>
      <c r="C35" s="178"/>
      <c r="D35" s="180"/>
      <c r="E35" s="68" t="s">
        <v>4</v>
      </c>
      <c r="F35" s="68" t="s">
        <v>5</v>
      </c>
      <c r="G35" s="68" t="s">
        <v>4</v>
      </c>
      <c r="H35" s="68" t="s">
        <v>16</v>
      </c>
      <c r="I35" s="183"/>
      <c r="J35" s="178"/>
      <c r="L35" s="12"/>
    </row>
    <row r="36" spans="1:12" s="11" customFormat="1" ht="27.95" customHeight="1">
      <c r="A36" s="6"/>
      <c r="B36" s="7" t="s">
        <v>59</v>
      </c>
      <c r="C36" s="10"/>
      <c r="D36" s="6"/>
      <c r="E36" s="9"/>
      <c r="F36" s="10"/>
      <c r="G36" s="9"/>
      <c r="H36" s="10"/>
      <c r="I36" s="10">
        <f ca="1">I27</f>
        <v>2166762</v>
      </c>
      <c r="J36" s="172"/>
      <c r="L36" s="12"/>
    </row>
    <row r="37" spans="1:12" s="11" customFormat="1" ht="27.95" customHeight="1">
      <c r="A37" s="8">
        <v>8</v>
      </c>
      <c r="B37" s="101" t="s">
        <v>187</v>
      </c>
      <c r="C37" s="105">
        <v>103</v>
      </c>
      <c r="D37" s="103" t="s">
        <v>58</v>
      </c>
      <c r="E37" s="9">
        <v>94</v>
      </c>
      <c r="F37" s="10">
        <f>C37*E37</f>
        <v>9682</v>
      </c>
      <c r="G37" s="9">
        <v>150</v>
      </c>
      <c r="H37" s="10">
        <f>G37*C37</f>
        <v>15450</v>
      </c>
      <c r="I37" s="9">
        <f>F37+H37</f>
        <v>25132</v>
      </c>
      <c r="J37" s="172"/>
      <c r="L37" s="12"/>
    </row>
    <row r="38" spans="1:12" s="11" customFormat="1" ht="27.95" customHeight="1">
      <c r="A38" s="8">
        <v>9</v>
      </c>
      <c r="B38" s="101" t="s">
        <v>314</v>
      </c>
      <c r="C38" s="105">
        <v>138</v>
      </c>
      <c r="D38" s="103" t="s">
        <v>58</v>
      </c>
      <c r="E38" s="9">
        <v>65</v>
      </c>
      <c r="F38" s="10">
        <f>C38*E38</f>
        <v>8970</v>
      </c>
      <c r="G38" s="9">
        <v>150</v>
      </c>
      <c r="H38" s="10">
        <f>G38*C38</f>
        <v>20700</v>
      </c>
      <c r="I38" s="9">
        <f>F38+H38</f>
        <v>29670</v>
      </c>
      <c r="J38" s="10"/>
      <c r="L38" s="12"/>
    </row>
    <row r="39" spans="1:12" s="11" customFormat="1" ht="27.95" customHeight="1">
      <c r="A39" s="103">
        <v>10</v>
      </c>
      <c r="B39" s="87" t="s">
        <v>316</v>
      </c>
      <c r="C39" s="132">
        <v>1</v>
      </c>
      <c r="D39" s="103" t="s">
        <v>315</v>
      </c>
      <c r="E39" s="124">
        <v>14500</v>
      </c>
      <c r="F39" s="10">
        <f t="shared" ref="F39:F52" si="6">C39*E39</f>
        <v>14500</v>
      </c>
      <c r="G39" s="123">
        <v>7500</v>
      </c>
      <c r="H39" s="10">
        <f t="shared" ref="H39:H52" si="7">G39*C39</f>
        <v>7500</v>
      </c>
      <c r="I39" s="9">
        <f t="shared" ref="I39:I52" si="8">F39+H39</f>
        <v>22000</v>
      </c>
      <c r="J39" s="10"/>
      <c r="L39" s="12"/>
    </row>
    <row r="40" spans="1:12" s="11" customFormat="1" ht="27.95" customHeight="1">
      <c r="A40" s="103"/>
      <c r="B40" s="87" t="s">
        <v>317</v>
      </c>
      <c r="C40" s="132"/>
      <c r="D40" s="103"/>
      <c r="E40" s="124"/>
      <c r="F40" s="10">
        <f t="shared" si="6"/>
        <v>0</v>
      </c>
      <c r="G40" s="123"/>
      <c r="H40" s="10">
        <f t="shared" si="7"/>
        <v>0</v>
      </c>
      <c r="I40" s="9">
        <f t="shared" si="8"/>
        <v>0</v>
      </c>
      <c r="J40" s="10"/>
      <c r="L40" s="12"/>
    </row>
    <row r="41" spans="1:12" s="11" customFormat="1" ht="27.95" customHeight="1">
      <c r="A41" s="103"/>
      <c r="B41" s="147"/>
      <c r="C41" s="132"/>
      <c r="D41" s="103"/>
      <c r="E41" s="124"/>
      <c r="F41" s="10">
        <f t="shared" si="6"/>
        <v>0</v>
      </c>
      <c r="G41" s="123"/>
      <c r="H41" s="10">
        <f t="shared" si="7"/>
        <v>0</v>
      </c>
      <c r="I41" s="9">
        <f t="shared" si="8"/>
        <v>0</v>
      </c>
      <c r="J41" s="10"/>
      <c r="L41" s="12"/>
    </row>
    <row r="42" spans="1:12" s="11" customFormat="1" ht="27.95" customHeight="1">
      <c r="A42" s="103"/>
      <c r="B42" s="147"/>
      <c r="C42" s="132"/>
      <c r="D42" s="103"/>
      <c r="E42" s="124"/>
      <c r="F42" s="10">
        <f t="shared" si="6"/>
        <v>0</v>
      </c>
      <c r="G42" s="123"/>
      <c r="H42" s="10">
        <f t="shared" si="7"/>
        <v>0</v>
      </c>
      <c r="I42" s="9">
        <f t="shared" si="8"/>
        <v>0</v>
      </c>
      <c r="J42" s="10"/>
      <c r="L42" s="12"/>
    </row>
    <row r="43" spans="1:12" s="11" customFormat="1" ht="27.95" customHeight="1">
      <c r="A43" s="103"/>
      <c r="B43" s="147"/>
      <c r="C43" s="132"/>
      <c r="D43" s="103"/>
      <c r="E43" s="124"/>
      <c r="F43" s="10">
        <f t="shared" si="6"/>
        <v>0</v>
      </c>
      <c r="G43" s="123"/>
      <c r="H43" s="10">
        <f t="shared" si="7"/>
        <v>0</v>
      </c>
      <c r="I43" s="9">
        <f t="shared" si="8"/>
        <v>0</v>
      </c>
      <c r="J43" s="10"/>
      <c r="L43" s="12"/>
    </row>
    <row r="44" spans="1:12" s="11" customFormat="1" ht="27.95" customHeight="1">
      <c r="A44" s="103"/>
      <c r="B44" s="147"/>
      <c r="C44" s="132"/>
      <c r="D44" s="103"/>
      <c r="E44" s="124"/>
      <c r="F44" s="10">
        <f t="shared" si="6"/>
        <v>0</v>
      </c>
      <c r="G44" s="123"/>
      <c r="H44" s="10">
        <f t="shared" si="7"/>
        <v>0</v>
      </c>
      <c r="I44" s="9">
        <f t="shared" si="8"/>
        <v>0</v>
      </c>
      <c r="J44" s="10"/>
      <c r="L44" s="12"/>
    </row>
    <row r="45" spans="1:12" s="11" customFormat="1" ht="27.95" customHeight="1">
      <c r="A45" s="103"/>
      <c r="B45" s="147"/>
      <c r="C45" s="132"/>
      <c r="D45" s="103"/>
      <c r="E45" s="124"/>
      <c r="F45" s="10">
        <f t="shared" si="6"/>
        <v>0</v>
      </c>
      <c r="G45" s="123"/>
      <c r="H45" s="10">
        <f t="shared" si="7"/>
        <v>0</v>
      </c>
      <c r="I45" s="9">
        <f t="shared" si="8"/>
        <v>0</v>
      </c>
      <c r="J45" s="10"/>
      <c r="L45" s="12"/>
    </row>
    <row r="46" spans="1:12" s="11" customFormat="1" ht="27.95" customHeight="1">
      <c r="A46" s="103"/>
      <c r="B46" s="147"/>
      <c r="C46" s="132"/>
      <c r="D46" s="103"/>
      <c r="E46" s="124"/>
      <c r="F46" s="10">
        <f t="shared" si="6"/>
        <v>0</v>
      </c>
      <c r="G46" s="123"/>
      <c r="H46" s="10">
        <f t="shared" si="7"/>
        <v>0</v>
      </c>
      <c r="I46" s="9">
        <f t="shared" si="8"/>
        <v>0</v>
      </c>
      <c r="J46" s="10"/>
      <c r="L46" s="12"/>
    </row>
    <row r="47" spans="1:12" s="11" customFormat="1" ht="27.95" customHeight="1">
      <c r="A47" s="103"/>
      <c r="B47" s="147"/>
      <c r="C47" s="132"/>
      <c r="D47" s="103"/>
      <c r="E47" s="124"/>
      <c r="F47" s="10">
        <f t="shared" si="6"/>
        <v>0</v>
      </c>
      <c r="G47" s="123"/>
      <c r="H47" s="10">
        <f t="shared" si="7"/>
        <v>0</v>
      </c>
      <c r="I47" s="9">
        <f t="shared" si="8"/>
        <v>0</v>
      </c>
      <c r="J47" s="10"/>
      <c r="L47" s="12"/>
    </row>
    <row r="48" spans="1:12" s="11" customFormat="1" ht="27.95" customHeight="1">
      <c r="A48" s="103"/>
      <c r="B48" s="147"/>
      <c r="C48" s="132"/>
      <c r="D48" s="103"/>
      <c r="E48" s="124"/>
      <c r="F48" s="10">
        <f t="shared" si="6"/>
        <v>0</v>
      </c>
      <c r="G48" s="123"/>
      <c r="H48" s="10">
        <f t="shared" si="7"/>
        <v>0</v>
      </c>
      <c r="I48" s="9">
        <f t="shared" si="8"/>
        <v>0</v>
      </c>
      <c r="J48" s="10"/>
      <c r="L48" s="12"/>
    </row>
    <row r="49" spans="1:15" s="11" customFormat="1" ht="27.95" customHeight="1">
      <c r="A49" s="103"/>
      <c r="B49" s="147"/>
      <c r="C49" s="132"/>
      <c r="D49" s="103"/>
      <c r="E49" s="124"/>
      <c r="F49" s="10"/>
      <c r="G49" s="123"/>
      <c r="H49" s="10"/>
      <c r="I49" s="9"/>
      <c r="J49" s="10"/>
      <c r="L49" s="12"/>
    </row>
    <row r="50" spans="1:15" s="11" customFormat="1" ht="27.95" customHeight="1">
      <c r="A50" s="103"/>
      <c r="B50" s="147"/>
      <c r="C50" s="132"/>
      <c r="D50" s="103"/>
      <c r="E50" s="124"/>
      <c r="F50" s="10">
        <f t="shared" si="6"/>
        <v>0</v>
      </c>
      <c r="G50" s="123"/>
      <c r="H50" s="10">
        <f t="shared" si="7"/>
        <v>0</v>
      </c>
      <c r="I50" s="9">
        <f t="shared" si="8"/>
        <v>0</v>
      </c>
      <c r="J50" s="10"/>
      <c r="L50" s="12"/>
    </row>
    <row r="51" spans="1:15" s="11" customFormat="1" ht="27.95" customHeight="1">
      <c r="A51" s="103"/>
      <c r="B51" s="147"/>
      <c r="C51" s="132"/>
      <c r="D51" s="103"/>
      <c r="E51" s="124"/>
      <c r="F51" s="10">
        <f t="shared" si="6"/>
        <v>0</v>
      </c>
      <c r="G51" s="123"/>
      <c r="H51" s="10">
        <f t="shared" si="7"/>
        <v>0</v>
      </c>
      <c r="I51" s="9">
        <f t="shared" si="8"/>
        <v>0</v>
      </c>
      <c r="J51" s="10"/>
      <c r="L51" s="12"/>
    </row>
    <row r="52" spans="1:15" s="11" customFormat="1" ht="27.95" customHeight="1">
      <c r="A52" s="103"/>
      <c r="B52" s="147"/>
      <c r="C52" s="132"/>
      <c r="D52" s="103"/>
      <c r="E52" s="124"/>
      <c r="F52" s="10">
        <f t="shared" si="6"/>
        <v>0</v>
      </c>
      <c r="G52" s="123"/>
      <c r="H52" s="10">
        <f t="shared" si="7"/>
        <v>0</v>
      </c>
      <c r="I52" s="9">
        <f t="shared" si="8"/>
        <v>0</v>
      </c>
      <c r="J52" s="10"/>
      <c r="L52" s="12"/>
    </row>
    <row r="53" spans="1:15" s="11" customFormat="1" ht="27.95" customHeight="1" thickBot="1">
      <c r="A53" s="44"/>
      <c r="B53" s="45"/>
      <c r="C53" s="46"/>
      <c r="D53" s="44"/>
      <c r="E53" s="46"/>
      <c r="F53" s="47"/>
      <c r="G53" s="46"/>
      <c r="H53" s="47"/>
      <c r="I53" s="47">
        <f ca="1">SUM(I36:I52)</f>
        <v>2188762</v>
      </c>
      <c r="J53" s="47"/>
      <c r="L53" s="12"/>
    </row>
    <row r="54" spans="1:15" s="11" customFormat="1" ht="27.95" customHeight="1" thickTop="1">
      <c r="A54" s="49"/>
      <c r="B54" s="50"/>
      <c r="C54" s="51"/>
      <c r="D54" s="49"/>
      <c r="E54" s="51"/>
      <c r="F54" s="52"/>
      <c r="G54" s="51"/>
      <c r="H54" s="51" t="s">
        <v>308</v>
      </c>
      <c r="I54" s="52"/>
      <c r="J54" s="52"/>
      <c r="L54" s="12"/>
    </row>
    <row r="55" spans="1:15" s="11" customFormat="1" ht="27.95" customHeight="1">
      <c r="A55" s="49"/>
      <c r="B55" s="50"/>
      <c r="C55" s="51"/>
      <c r="D55" s="49"/>
      <c r="E55" s="51"/>
      <c r="F55" s="52"/>
      <c r="G55" s="51"/>
      <c r="H55" s="51"/>
      <c r="I55" s="52"/>
      <c r="J55" s="52"/>
      <c r="L55" s="12"/>
    </row>
    <row r="56" spans="1:15" s="11" customFormat="1" ht="27.95" customHeight="1">
      <c r="A56" s="49"/>
      <c r="B56" s="50"/>
      <c r="C56" s="51"/>
      <c r="D56" s="49"/>
      <c r="E56" s="51"/>
      <c r="F56" s="52"/>
      <c r="G56" s="51"/>
      <c r="H56" s="51"/>
      <c r="I56" s="52"/>
      <c r="J56" s="52"/>
      <c r="L56" s="12"/>
    </row>
    <row r="57" spans="1:15">
      <c r="A57" s="174" t="s">
        <v>20</v>
      </c>
      <c r="B57" s="174"/>
      <c r="C57" s="174"/>
      <c r="D57" s="174"/>
      <c r="E57" s="174"/>
      <c r="F57" s="174"/>
      <c r="G57" s="174"/>
      <c r="H57" s="174"/>
      <c r="I57" s="174"/>
      <c r="J57" s="174"/>
    </row>
    <row r="58" spans="1:15" s="3" customFormat="1" ht="27.75" customHeight="1">
      <c r="A58" s="173" t="s">
        <v>33</v>
      </c>
      <c r="B58" s="173"/>
      <c r="C58" s="173"/>
      <c r="D58" s="173"/>
      <c r="E58" s="173"/>
      <c r="F58" s="173"/>
      <c r="G58" s="173"/>
      <c r="H58" s="173"/>
      <c r="I58" s="173"/>
      <c r="J58" s="173"/>
    </row>
    <row r="59" spans="1:15" s="3" customFormat="1" ht="27.95" customHeight="1">
      <c r="A59" s="23" t="s">
        <v>12</v>
      </c>
      <c r="B59" s="1" t="s">
        <v>183</v>
      </c>
      <c r="D59" s="17"/>
      <c r="E59" s="24"/>
      <c r="F59" s="25" t="s">
        <v>14</v>
      </c>
      <c r="G59" s="26"/>
      <c r="H59" s="55" t="s">
        <v>184</v>
      </c>
      <c r="I59" s="27"/>
      <c r="J59" s="48" t="s">
        <v>233</v>
      </c>
    </row>
    <row r="60" spans="1:15" s="3" customFormat="1" ht="27.95" customHeight="1" thickBot="1">
      <c r="A60" s="29" t="s">
        <v>13</v>
      </c>
      <c r="B60" s="22" t="s">
        <v>185</v>
      </c>
      <c r="C60" s="30"/>
      <c r="D60" s="31"/>
      <c r="E60" s="32"/>
      <c r="F60" s="53">
        <f>F4</f>
        <v>0</v>
      </c>
      <c r="G60" s="30"/>
      <c r="H60" s="33"/>
      <c r="I60" s="34"/>
      <c r="J60" s="35"/>
    </row>
    <row r="61" spans="1:15" s="4" customFormat="1" ht="27.95" customHeight="1" thickTop="1">
      <c r="A61" s="175" t="s">
        <v>0</v>
      </c>
      <c r="B61" s="175" t="s">
        <v>1</v>
      </c>
      <c r="C61" s="177" t="s">
        <v>3</v>
      </c>
      <c r="D61" s="179" t="s">
        <v>2</v>
      </c>
      <c r="E61" s="181" t="s">
        <v>15</v>
      </c>
      <c r="F61" s="181"/>
      <c r="G61" s="181" t="s">
        <v>17</v>
      </c>
      <c r="H61" s="181"/>
      <c r="I61" s="182" t="s">
        <v>18</v>
      </c>
      <c r="J61" s="177" t="s">
        <v>19</v>
      </c>
    </row>
    <row r="62" spans="1:15" s="4" customFormat="1" ht="27.95" customHeight="1">
      <c r="A62" s="176"/>
      <c r="B62" s="176"/>
      <c r="C62" s="178"/>
      <c r="D62" s="180"/>
      <c r="E62" s="100" t="s">
        <v>4</v>
      </c>
      <c r="F62" s="100" t="s">
        <v>5</v>
      </c>
      <c r="G62" s="100" t="s">
        <v>4</v>
      </c>
      <c r="H62" s="100" t="s">
        <v>16</v>
      </c>
      <c r="I62" s="183"/>
      <c r="J62" s="178"/>
      <c r="N62" s="5"/>
      <c r="O62" s="5"/>
    </row>
    <row r="63" spans="1:15" s="11" customFormat="1" ht="27.95" customHeight="1">
      <c r="A63" s="6"/>
      <c r="B63" s="7" t="s">
        <v>59</v>
      </c>
      <c r="C63" s="10"/>
      <c r="D63" s="6"/>
      <c r="E63" s="9"/>
      <c r="F63" s="10"/>
      <c r="G63" s="9"/>
      <c r="H63" s="10"/>
      <c r="I63" s="10">
        <f ca="1">I53</f>
        <v>2188762</v>
      </c>
      <c r="J63" s="10"/>
      <c r="L63" s="12"/>
    </row>
    <row r="64" spans="1:15" s="11" customFormat="1" ht="27.95" customHeight="1">
      <c r="A64" s="6"/>
      <c r="B64" s="7" t="s">
        <v>318</v>
      </c>
      <c r="C64" s="10"/>
      <c r="D64" s="6"/>
      <c r="E64" s="9"/>
      <c r="F64" s="10"/>
      <c r="G64" s="9"/>
      <c r="H64" s="10"/>
      <c r="I64" s="9"/>
      <c r="J64" s="10"/>
      <c r="L64" s="12"/>
    </row>
    <row r="65" spans="1:12" s="11" customFormat="1" ht="27.95" customHeight="1">
      <c r="A65" s="103">
        <v>1</v>
      </c>
      <c r="B65" s="101" t="s">
        <v>241</v>
      </c>
      <c r="C65" s="102">
        <v>42.5</v>
      </c>
      <c r="D65" s="103" t="s">
        <v>58</v>
      </c>
      <c r="E65" s="123">
        <v>90</v>
      </c>
      <c r="F65" s="10">
        <f t="shared" ref="F65:F81" si="9">C65*E65</f>
        <v>3825</v>
      </c>
      <c r="G65" s="124">
        <v>35</v>
      </c>
      <c r="H65" s="10">
        <f t="shared" ref="H65:H81" si="10">G65*C65</f>
        <v>1487.5</v>
      </c>
      <c r="I65" s="9">
        <f t="shared" ref="I65:I81" si="11">F65+H65</f>
        <v>5312.5</v>
      </c>
      <c r="J65" s="10"/>
      <c r="L65" s="12"/>
    </row>
    <row r="66" spans="1:12" s="11" customFormat="1" ht="27.95" customHeight="1">
      <c r="A66" s="103">
        <f>SUM(A65+1)</f>
        <v>2</v>
      </c>
      <c r="B66" s="101" t="s">
        <v>242</v>
      </c>
      <c r="C66" s="102">
        <v>8.75</v>
      </c>
      <c r="D66" s="103" t="s">
        <v>58</v>
      </c>
      <c r="E66" s="123">
        <v>68</v>
      </c>
      <c r="F66" s="10">
        <f t="shared" si="9"/>
        <v>595</v>
      </c>
      <c r="G66" s="124">
        <v>35</v>
      </c>
      <c r="H66" s="10">
        <f t="shared" si="10"/>
        <v>306.25</v>
      </c>
      <c r="I66" s="9">
        <f t="shared" si="11"/>
        <v>901.25</v>
      </c>
      <c r="J66" s="10"/>
      <c r="L66" s="12"/>
    </row>
    <row r="67" spans="1:12" s="11" customFormat="1" ht="27.95" customHeight="1">
      <c r="A67" s="103">
        <f t="shared" ref="A67:A76" si="12">SUM(A66+1)</f>
        <v>3</v>
      </c>
      <c r="B67" s="101" t="s">
        <v>243</v>
      </c>
      <c r="C67" s="102">
        <v>47.5</v>
      </c>
      <c r="D67" s="103" t="s">
        <v>58</v>
      </c>
      <c r="E67" s="123">
        <v>61</v>
      </c>
      <c r="F67" s="10">
        <f t="shared" si="9"/>
        <v>2897.5</v>
      </c>
      <c r="G67" s="124">
        <v>35</v>
      </c>
      <c r="H67" s="10">
        <f t="shared" si="10"/>
        <v>1662.5</v>
      </c>
      <c r="I67" s="9">
        <f t="shared" si="11"/>
        <v>4560</v>
      </c>
      <c r="J67" s="10"/>
      <c r="L67" s="12"/>
    </row>
    <row r="68" spans="1:12" s="11" customFormat="1" ht="27.95" customHeight="1">
      <c r="A68" s="103">
        <f t="shared" si="12"/>
        <v>4</v>
      </c>
      <c r="B68" s="101" t="s">
        <v>244</v>
      </c>
      <c r="C68" s="102">
        <v>18.75</v>
      </c>
      <c r="D68" s="103" t="s">
        <v>58</v>
      </c>
      <c r="E68" s="123">
        <v>53</v>
      </c>
      <c r="F68" s="10">
        <f t="shared" si="9"/>
        <v>993.75</v>
      </c>
      <c r="G68" s="124">
        <v>35</v>
      </c>
      <c r="H68" s="10">
        <f t="shared" si="10"/>
        <v>656.25</v>
      </c>
      <c r="I68" s="9">
        <f t="shared" si="11"/>
        <v>1650</v>
      </c>
      <c r="J68" s="10"/>
      <c r="L68" s="12"/>
    </row>
    <row r="69" spans="1:12" s="11" customFormat="1" ht="27.95" customHeight="1">
      <c r="A69" s="103">
        <f t="shared" si="12"/>
        <v>5</v>
      </c>
      <c r="B69" s="101" t="s">
        <v>245</v>
      </c>
      <c r="C69" s="102">
        <v>55</v>
      </c>
      <c r="D69" s="103" t="s">
        <v>58</v>
      </c>
      <c r="E69" s="123">
        <v>47</v>
      </c>
      <c r="F69" s="10">
        <f t="shared" si="9"/>
        <v>2585</v>
      </c>
      <c r="G69" s="124">
        <v>35</v>
      </c>
      <c r="H69" s="10">
        <f t="shared" si="10"/>
        <v>1925</v>
      </c>
      <c r="I69" s="9">
        <f t="shared" si="11"/>
        <v>4510</v>
      </c>
      <c r="J69" s="10"/>
      <c r="L69" s="12"/>
    </row>
    <row r="70" spans="1:12" s="11" customFormat="1" ht="27.95" customHeight="1">
      <c r="A70" s="103">
        <f t="shared" si="12"/>
        <v>6</v>
      </c>
      <c r="B70" s="101" t="s">
        <v>246</v>
      </c>
      <c r="C70" s="102">
        <v>120</v>
      </c>
      <c r="D70" s="103" t="s">
        <v>58</v>
      </c>
      <c r="E70" s="123">
        <v>44</v>
      </c>
      <c r="F70" s="10">
        <f t="shared" si="9"/>
        <v>5280</v>
      </c>
      <c r="G70" s="124">
        <v>25</v>
      </c>
      <c r="H70" s="10">
        <f t="shared" si="10"/>
        <v>3000</v>
      </c>
      <c r="I70" s="9">
        <f t="shared" si="11"/>
        <v>8280</v>
      </c>
      <c r="J70" s="10"/>
      <c r="L70" s="12"/>
    </row>
    <row r="71" spans="1:12" s="11" customFormat="1" ht="27.95" customHeight="1">
      <c r="A71" s="103">
        <f t="shared" si="12"/>
        <v>7</v>
      </c>
      <c r="B71" s="101" t="s">
        <v>247</v>
      </c>
      <c r="C71" s="102">
        <v>145</v>
      </c>
      <c r="D71" s="103" t="s">
        <v>58</v>
      </c>
      <c r="E71" s="123">
        <v>40</v>
      </c>
      <c r="F71" s="10">
        <f t="shared" si="9"/>
        <v>5800</v>
      </c>
      <c r="G71" s="124">
        <v>25</v>
      </c>
      <c r="H71" s="10">
        <f t="shared" si="10"/>
        <v>3625</v>
      </c>
      <c r="I71" s="9">
        <f t="shared" si="11"/>
        <v>9425</v>
      </c>
      <c r="J71" s="10"/>
      <c r="L71" s="12"/>
    </row>
    <row r="72" spans="1:12" s="11" customFormat="1" ht="27.95" customHeight="1">
      <c r="A72" s="103">
        <f t="shared" si="12"/>
        <v>8</v>
      </c>
      <c r="B72" s="101" t="s">
        <v>248</v>
      </c>
      <c r="C72" s="102">
        <v>102.5</v>
      </c>
      <c r="D72" s="103" t="s">
        <v>58</v>
      </c>
      <c r="E72" s="123">
        <v>37</v>
      </c>
      <c r="F72" s="10">
        <f t="shared" si="9"/>
        <v>3792.5</v>
      </c>
      <c r="G72" s="124">
        <v>25</v>
      </c>
      <c r="H72" s="10">
        <f t="shared" si="10"/>
        <v>2562.5</v>
      </c>
      <c r="I72" s="9">
        <f t="shared" si="11"/>
        <v>6355</v>
      </c>
      <c r="J72" s="10"/>
      <c r="L72" s="12"/>
    </row>
    <row r="73" spans="1:12" s="11" customFormat="1" ht="27.95" customHeight="1">
      <c r="A73" s="103">
        <f t="shared" si="12"/>
        <v>9</v>
      </c>
      <c r="B73" s="101" t="s">
        <v>249</v>
      </c>
      <c r="C73" s="102">
        <v>137.5</v>
      </c>
      <c r="D73" s="103" t="s">
        <v>58</v>
      </c>
      <c r="E73" s="123">
        <v>36</v>
      </c>
      <c r="F73" s="10">
        <f t="shared" si="9"/>
        <v>4950</v>
      </c>
      <c r="G73" s="124">
        <v>25</v>
      </c>
      <c r="H73" s="10">
        <f t="shared" si="10"/>
        <v>3437.5</v>
      </c>
      <c r="I73" s="9">
        <f t="shared" si="11"/>
        <v>8387.5</v>
      </c>
      <c r="J73" s="10"/>
      <c r="L73" s="12"/>
    </row>
    <row r="74" spans="1:12" s="11" customFormat="1" ht="27.95" customHeight="1">
      <c r="A74" s="103">
        <f t="shared" si="12"/>
        <v>10</v>
      </c>
      <c r="B74" s="101" t="s">
        <v>250</v>
      </c>
      <c r="C74" s="102">
        <v>175</v>
      </c>
      <c r="D74" s="103" t="s">
        <v>58</v>
      </c>
      <c r="E74" s="123">
        <v>32</v>
      </c>
      <c r="F74" s="10">
        <f t="shared" si="9"/>
        <v>5600</v>
      </c>
      <c r="G74" s="124">
        <v>25</v>
      </c>
      <c r="H74" s="10">
        <f t="shared" si="10"/>
        <v>4375</v>
      </c>
      <c r="I74" s="9">
        <f t="shared" si="11"/>
        <v>9975</v>
      </c>
      <c r="J74" s="10"/>
      <c r="L74" s="12"/>
    </row>
    <row r="75" spans="1:12" s="11" customFormat="1" ht="27.95" customHeight="1">
      <c r="A75" s="103">
        <f t="shared" si="12"/>
        <v>11</v>
      </c>
      <c r="B75" s="101" t="s">
        <v>251</v>
      </c>
      <c r="C75" s="102">
        <v>525</v>
      </c>
      <c r="D75" s="103" t="s">
        <v>58</v>
      </c>
      <c r="E75" s="123">
        <v>30</v>
      </c>
      <c r="F75" s="10">
        <f t="shared" si="9"/>
        <v>15750</v>
      </c>
      <c r="G75" s="124">
        <v>10</v>
      </c>
      <c r="H75" s="10">
        <f t="shared" si="10"/>
        <v>5250</v>
      </c>
      <c r="I75" s="9">
        <f t="shared" si="11"/>
        <v>21000</v>
      </c>
      <c r="J75" s="10"/>
      <c r="L75" s="12"/>
    </row>
    <row r="76" spans="1:12" s="11" customFormat="1" ht="27.95" customHeight="1">
      <c r="A76" s="103">
        <f t="shared" si="12"/>
        <v>12</v>
      </c>
      <c r="B76" s="101" t="s">
        <v>252</v>
      </c>
      <c r="C76" s="102">
        <v>105</v>
      </c>
      <c r="D76" s="103" t="s">
        <v>58</v>
      </c>
      <c r="E76" s="123">
        <v>55</v>
      </c>
      <c r="F76" s="10">
        <f t="shared" si="9"/>
        <v>5775</v>
      </c>
      <c r="G76" s="124">
        <v>10</v>
      </c>
      <c r="H76" s="10">
        <f t="shared" si="10"/>
        <v>1050</v>
      </c>
      <c r="I76" s="9">
        <f t="shared" si="11"/>
        <v>6825</v>
      </c>
      <c r="J76" s="10"/>
      <c r="L76" s="12"/>
    </row>
    <row r="77" spans="1:12" s="11" customFormat="1" ht="27.95" customHeight="1">
      <c r="A77" s="6"/>
      <c r="B77" s="101"/>
      <c r="C77" s="102"/>
      <c r="D77" s="103"/>
      <c r="E77" s="9"/>
      <c r="F77" s="10">
        <f t="shared" si="9"/>
        <v>0</v>
      </c>
      <c r="G77" s="9"/>
      <c r="H77" s="10">
        <f t="shared" si="10"/>
        <v>0</v>
      </c>
      <c r="I77" s="9">
        <f t="shared" si="11"/>
        <v>0</v>
      </c>
      <c r="J77" s="10"/>
      <c r="L77" s="12"/>
    </row>
    <row r="78" spans="1:12" s="11" customFormat="1" ht="27.95" customHeight="1">
      <c r="A78" s="6"/>
      <c r="B78" s="101"/>
      <c r="C78" s="102"/>
      <c r="D78" s="103"/>
      <c r="E78" s="9"/>
      <c r="F78" s="10">
        <f t="shared" si="9"/>
        <v>0</v>
      </c>
      <c r="G78" s="9"/>
      <c r="H78" s="10">
        <f t="shared" si="10"/>
        <v>0</v>
      </c>
      <c r="I78" s="9">
        <f t="shared" si="11"/>
        <v>0</v>
      </c>
      <c r="J78" s="10"/>
      <c r="L78" s="12"/>
    </row>
    <row r="79" spans="1:12" s="11" customFormat="1" ht="27.95" customHeight="1">
      <c r="A79" s="6"/>
      <c r="B79" s="101"/>
      <c r="C79" s="102"/>
      <c r="D79" s="103"/>
      <c r="E79" s="9"/>
      <c r="F79" s="10"/>
      <c r="G79" s="9"/>
      <c r="H79" s="10"/>
      <c r="I79" s="9"/>
      <c r="J79" s="10"/>
      <c r="L79" s="12"/>
    </row>
    <row r="80" spans="1:12" s="11" customFormat="1" ht="27.95" customHeight="1">
      <c r="A80" s="6"/>
      <c r="B80" s="101"/>
      <c r="C80" s="102"/>
      <c r="D80" s="103"/>
      <c r="E80" s="9"/>
      <c r="F80" s="10"/>
      <c r="G80" s="9"/>
      <c r="H80" s="10"/>
      <c r="I80" s="9"/>
      <c r="J80" s="10"/>
      <c r="L80" s="12"/>
    </row>
    <row r="81" spans="1:15" s="11" customFormat="1" ht="27.95" customHeight="1">
      <c r="A81" s="6"/>
      <c r="B81" s="101"/>
      <c r="C81" s="102"/>
      <c r="D81" s="103"/>
      <c r="E81" s="9"/>
      <c r="F81" s="10">
        <f t="shared" si="9"/>
        <v>0</v>
      </c>
      <c r="G81" s="9"/>
      <c r="H81" s="10">
        <f t="shared" si="10"/>
        <v>0</v>
      </c>
      <c r="I81" s="9">
        <f t="shared" si="11"/>
        <v>0</v>
      </c>
      <c r="J81" s="10"/>
      <c r="L81" s="12"/>
    </row>
    <row r="82" spans="1:15" s="11" customFormat="1" ht="27.95" customHeight="1" thickBot="1">
      <c r="A82" s="44"/>
      <c r="B82" s="65" t="s">
        <v>61</v>
      </c>
      <c r="C82" s="46"/>
      <c r="D82" s="44"/>
      <c r="E82" s="46"/>
      <c r="F82" s="47"/>
      <c r="G82" s="46"/>
      <c r="H82" s="47"/>
      <c r="I82" s="47">
        <f ca="1">SUM(I63:I81)</f>
        <v>2275943.25</v>
      </c>
      <c r="J82" s="47"/>
      <c r="L82" s="12"/>
    </row>
    <row r="83" spans="1:15" s="11" customFormat="1" ht="27.95" customHeight="1" thickTop="1">
      <c r="A83" s="49"/>
      <c r="B83" s="146"/>
      <c r="C83" s="51"/>
      <c r="D83" s="49"/>
      <c r="E83" s="51"/>
      <c r="F83" s="52"/>
      <c r="G83" s="51"/>
      <c r="H83" s="51" t="s">
        <v>308</v>
      </c>
      <c r="I83" s="52"/>
      <c r="J83" s="52"/>
      <c r="L83" s="12"/>
    </row>
    <row r="84" spans="1:15" s="11" customFormat="1" ht="27.95" customHeight="1">
      <c r="A84" s="49"/>
      <c r="B84" s="146"/>
      <c r="C84" s="51"/>
      <c r="D84" s="49"/>
      <c r="E84" s="51"/>
      <c r="F84" s="52"/>
      <c r="G84" s="51"/>
      <c r="H84" s="52"/>
      <c r="I84" s="52"/>
      <c r="J84" s="52"/>
      <c r="L84" s="12"/>
    </row>
    <row r="85" spans="1:15">
      <c r="A85" s="174" t="s">
        <v>20</v>
      </c>
      <c r="B85" s="174"/>
      <c r="C85" s="174"/>
      <c r="D85" s="174"/>
      <c r="E85" s="174"/>
      <c r="F85" s="174"/>
      <c r="G85" s="174"/>
      <c r="H85" s="174"/>
      <c r="I85" s="174"/>
      <c r="J85" s="174"/>
    </row>
    <row r="86" spans="1:15" s="3" customFormat="1" ht="27.75" customHeight="1">
      <c r="A86" s="173" t="s">
        <v>33</v>
      </c>
      <c r="B86" s="173"/>
      <c r="C86" s="173"/>
      <c r="D86" s="173"/>
      <c r="E86" s="173"/>
      <c r="F86" s="173"/>
      <c r="G86" s="173"/>
      <c r="H86" s="173"/>
      <c r="I86" s="173"/>
      <c r="J86" s="173"/>
    </row>
    <row r="87" spans="1:15" s="3" customFormat="1" ht="27.95" customHeight="1">
      <c r="A87" s="23" t="s">
        <v>12</v>
      </c>
      <c r="B87" s="1" t="s">
        <v>183</v>
      </c>
      <c r="D87" s="17"/>
      <c r="E87" s="24"/>
      <c r="F87" s="25" t="s">
        <v>14</v>
      </c>
      <c r="G87" s="26"/>
      <c r="H87" s="55" t="s">
        <v>184</v>
      </c>
      <c r="I87" s="27"/>
      <c r="J87" s="48" t="s">
        <v>234</v>
      </c>
    </row>
    <row r="88" spans="1:15" s="3" customFormat="1" ht="27.95" customHeight="1" thickBot="1">
      <c r="A88" s="29" t="s">
        <v>13</v>
      </c>
      <c r="B88" s="22" t="s">
        <v>185</v>
      </c>
      <c r="C88" s="30"/>
      <c r="D88" s="31"/>
      <c r="E88" s="32"/>
      <c r="F88" s="53"/>
      <c r="G88" s="30"/>
      <c r="H88" s="33"/>
      <c r="I88" s="34"/>
      <c r="J88" s="35"/>
    </row>
    <row r="89" spans="1:15" s="4" customFormat="1" ht="27.95" customHeight="1" thickTop="1">
      <c r="A89" s="175" t="s">
        <v>0</v>
      </c>
      <c r="B89" s="175" t="s">
        <v>1</v>
      </c>
      <c r="C89" s="177" t="s">
        <v>3</v>
      </c>
      <c r="D89" s="179" t="s">
        <v>2</v>
      </c>
      <c r="E89" s="181" t="s">
        <v>15</v>
      </c>
      <c r="F89" s="181"/>
      <c r="G89" s="181" t="s">
        <v>17</v>
      </c>
      <c r="H89" s="181"/>
      <c r="I89" s="182" t="s">
        <v>18</v>
      </c>
      <c r="J89" s="177" t="s">
        <v>19</v>
      </c>
    </row>
    <row r="90" spans="1:15" s="4" customFormat="1" ht="27.95" customHeight="1">
      <c r="A90" s="176"/>
      <c r="B90" s="176"/>
      <c r="C90" s="178"/>
      <c r="D90" s="180"/>
      <c r="E90" s="100" t="s">
        <v>4</v>
      </c>
      <c r="F90" s="100" t="s">
        <v>5</v>
      </c>
      <c r="G90" s="100" t="s">
        <v>4</v>
      </c>
      <c r="H90" s="100" t="s">
        <v>16</v>
      </c>
      <c r="I90" s="183"/>
      <c r="J90" s="178"/>
      <c r="N90" s="5"/>
      <c r="O90" s="5"/>
    </row>
    <row r="91" spans="1:15" s="11" customFormat="1" ht="27.95" customHeight="1">
      <c r="A91" s="6"/>
      <c r="B91" s="7" t="s">
        <v>59</v>
      </c>
      <c r="C91" s="10"/>
      <c r="D91" s="6"/>
      <c r="E91" s="9"/>
      <c r="F91" s="10"/>
      <c r="G91" s="9"/>
      <c r="H91" s="10"/>
      <c r="I91" s="10">
        <f ca="1">I82</f>
        <v>2275943.25</v>
      </c>
      <c r="J91" s="10"/>
      <c r="L91" s="12"/>
    </row>
    <row r="92" spans="1:15" s="11" customFormat="1" ht="27.95" customHeight="1">
      <c r="A92" s="6"/>
      <c r="B92" s="7" t="s">
        <v>319</v>
      </c>
      <c r="C92" s="10"/>
      <c r="D92" s="6"/>
      <c r="E92" s="9"/>
      <c r="F92" s="10"/>
      <c r="G92" s="9"/>
      <c r="H92" s="10"/>
      <c r="I92" s="9"/>
      <c r="J92" s="10"/>
      <c r="L92" s="12"/>
    </row>
    <row r="93" spans="1:15" s="11" customFormat="1" ht="27.95" customHeight="1">
      <c r="A93" s="103">
        <v>1</v>
      </c>
      <c r="B93" s="101" t="s">
        <v>55</v>
      </c>
      <c r="C93" s="102">
        <v>105</v>
      </c>
      <c r="D93" s="103" t="s">
        <v>58</v>
      </c>
      <c r="E93" s="123">
        <v>52</v>
      </c>
      <c r="F93" s="10">
        <f t="shared" ref="F93:F109" si="13">C93*E93</f>
        <v>5460</v>
      </c>
      <c r="G93" s="124">
        <v>15</v>
      </c>
      <c r="H93" s="10">
        <f t="shared" ref="H93:H109" si="14">G93*C93</f>
        <v>1575</v>
      </c>
      <c r="I93" s="9">
        <f t="shared" ref="I93:I109" si="15">F93+H93</f>
        <v>7035</v>
      </c>
      <c r="J93" s="10"/>
      <c r="L93" s="12"/>
    </row>
    <row r="94" spans="1:15" s="11" customFormat="1" ht="27.95" customHeight="1">
      <c r="A94" s="103">
        <f>SUM(A93+1)</f>
        <v>2</v>
      </c>
      <c r="B94" s="101" t="s">
        <v>56</v>
      </c>
      <c r="C94" s="102">
        <v>175</v>
      </c>
      <c r="D94" s="103" t="s">
        <v>58</v>
      </c>
      <c r="E94" s="123">
        <v>20</v>
      </c>
      <c r="F94" s="10">
        <f t="shared" si="13"/>
        <v>3500</v>
      </c>
      <c r="G94" s="124">
        <v>15</v>
      </c>
      <c r="H94" s="10">
        <f t="shared" si="14"/>
        <v>2625</v>
      </c>
      <c r="I94" s="9">
        <f t="shared" si="15"/>
        <v>6125</v>
      </c>
      <c r="J94" s="10"/>
      <c r="L94" s="12"/>
    </row>
    <row r="95" spans="1:15" s="11" customFormat="1" ht="27.95" customHeight="1">
      <c r="A95" s="103">
        <f t="shared" ref="A95:A96" si="16">SUM(A94+1)</f>
        <v>3</v>
      </c>
      <c r="B95" s="101" t="s">
        <v>57</v>
      </c>
      <c r="C95" s="102">
        <v>525</v>
      </c>
      <c r="D95" s="103" t="s">
        <v>58</v>
      </c>
      <c r="E95" s="123">
        <v>15</v>
      </c>
      <c r="F95" s="10">
        <f t="shared" si="13"/>
        <v>7875</v>
      </c>
      <c r="G95" s="124">
        <v>10</v>
      </c>
      <c r="H95" s="10">
        <f t="shared" si="14"/>
        <v>5250</v>
      </c>
      <c r="I95" s="9">
        <f t="shared" si="15"/>
        <v>13125</v>
      </c>
      <c r="J95" s="10"/>
      <c r="L95" s="12"/>
    </row>
    <row r="96" spans="1:15" s="11" customFormat="1" ht="27.95" customHeight="1">
      <c r="A96" s="103">
        <f t="shared" si="16"/>
        <v>4</v>
      </c>
      <c r="B96" s="87" t="s">
        <v>253</v>
      </c>
      <c r="C96" s="134">
        <v>1</v>
      </c>
      <c r="D96" s="103" t="s">
        <v>315</v>
      </c>
      <c r="E96" s="123">
        <v>9500</v>
      </c>
      <c r="F96" s="10">
        <f t="shared" si="13"/>
        <v>9500</v>
      </c>
      <c r="G96" s="124">
        <v>14800</v>
      </c>
      <c r="H96" s="10">
        <f t="shared" si="14"/>
        <v>14800</v>
      </c>
      <c r="I96" s="9">
        <f t="shared" si="15"/>
        <v>24300</v>
      </c>
      <c r="J96" s="10"/>
      <c r="L96" s="12"/>
    </row>
    <row r="97" spans="1:12" s="11" customFormat="1" ht="27.95" customHeight="1">
      <c r="A97" s="103"/>
      <c r="B97" s="87" t="s">
        <v>254</v>
      </c>
      <c r="C97" s="134"/>
      <c r="D97" s="103"/>
      <c r="E97" s="123"/>
      <c r="F97" s="10">
        <f t="shared" si="13"/>
        <v>0</v>
      </c>
      <c r="G97" s="124"/>
      <c r="H97" s="10">
        <f t="shared" si="14"/>
        <v>0</v>
      </c>
      <c r="I97" s="9">
        <f t="shared" si="15"/>
        <v>0</v>
      </c>
      <c r="J97" s="10"/>
      <c r="L97" s="12"/>
    </row>
    <row r="98" spans="1:12" s="11" customFormat="1" ht="27.95" customHeight="1">
      <c r="A98" s="103"/>
      <c r="B98" s="101"/>
      <c r="C98" s="134"/>
      <c r="D98" s="103"/>
      <c r="E98" s="123"/>
      <c r="F98" s="10">
        <f t="shared" si="13"/>
        <v>0</v>
      </c>
      <c r="G98" s="124"/>
      <c r="H98" s="10">
        <f t="shared" si="14"/>
        <v>0</v>
      </c>
      <c r="I98" s="9">
        <f t="shared" si="15"/>
        <v>0</v>
      </c>
      <c r="J98" s="10"/>
      <c r="L98" s="12"/>
    </row>
    <row r="99" spans="1:12" s="11" customFormat="1" ht="27.95" customHeight="1">
      <c r="A99" s="103"/>
      <c r="B99" s="101"/>
      <c r="C99" s="134"/>
      <c r="D99" s="103"/>
      <c r="E99" s="123"/>
      <c r="F99" s="10">
        <f t="shared" si="13"/>
        <v>0</v>
      </c>
      <c r="G99" s="124"/>
      <c r="H99" s="10">
        <f t="shared" si="14"/>
        <v>0</v>
      </c>
      <c r="I99" s="9">
        <f t="shared" si="15"/>
        <v>0</v>
      </c>
      <c r="J99" s="10"/>
      <c r="L99" s="12"/>
    </row>
    <row r="100" spans="1:12" s="11" customFormat="1" ht="27.95" customHeight="1">
      <c r="A100" s="103"/>
      <c r="B100" s="101"/>
      <c r="C100" s="102"/>
      <c r="D100" s="103"/>
      <c r="E100" s="123"/>
      <c r="F100" s="10">
        <f t="shared" si="13"/>
        <v>0</v>
      </c>
      <c r="G100" s="124"/>
      <c r="H100" s="10">
        <f t="shared" si="14"/>
        <v>0</v>
      </c>
      <c r="I100" s="9">
        <f t="shared" si="15"/>
        <v>0</v>
      </c>
      <c r="J100" s="10"/>
      <c r="L100" s="12"/>
    </row>
    <row r="101" spans="1:12" s="11" customFormat="1" ht="27.95" customHeight="1">
      <c r="A101" s="103"/>
      <c r="B101" s="101"/>
      <c r="C101" s="102"/>
      <c r="D101" s="103"/>
      <c r="E101" s="123"/>
      <c r="F101" s="10">
        <f t="shared" si="13"/>
        <v>0</v>
      </c>
      <c r="G101" s="124"/>
      <c r="H101" s="10">
        <f t="shared" si="14"/>
        <v>0</v>
      </c>
      <c r="I101" s="9">
        <f t="shared" si="15"/>
        <v>0</v>
      </c>
      <c r="J101" s="10"/>
      <c r="L101" s="12"/>
    </row>
    <row r="102" spans="1:12" s="11" customFormat="1" ht="27.95" customHeight="1">
      <c r="A102" s="103"/>
      <c r="B102" s="101"/>
      <c r="C102" s="102"/>
      <c r="D102" s="103"/>
      <c r="E102" s="123"/>
      <c r="F102" s="10">
        <f t="shared" si="13"/>
        <v>0</v>
      </c>
      <c r="G102" s="124"/>
      <c r="H102" s="10">
        <f t="shared" si="14"/>
        <v>0</v>
      </c>
      <c r="I102" s="9">
        <f t="shared" si="15"/>
        <v>0</v>
      </c>
      <c r="J102" s="10"/>
      <c r="L102" s="12"/>
    </row>
    <row r="103" spans="1:12" s="11" customFormat="1" ht="27.95" customHeight="1">
      <c r="A103" s="103"/>
      <c r="B103" s="101"/>
      <c r="C103" s="102"/>
      <c r="D103" s="103"/>
      <c r="E103" s="123"/>
      <c r="F103" s="10">
        <f t="shared" si="13"/>
        <v>0</v>
      </c>
      <c r="G103" s="124"/>
      <c r="H103" s="10">
        <f t="shared" si="14"/>
        <v>0</v>
      </c>
      <c r="I103" s="9">
        <f t="shared" si="15"/>
        <v>0</v>
      </c>
      <c r="J103" s="10"/>
      <c r="L103" s="12"/>
    </row>
    <row r="104" spans="1:12" s="11" customFormat="1" ht="27.95" customHeight="1">
      <c r="A104" s="6"/>
      <c r="B104" s="101"/>
      <c r="C104" s="102"/>
      <c r="D104" s="103"/>
      <c r="E104" s="9"/>
      <c r="F104" s="10">
        <f t="shared" si="13"/>
        <v>0</v>
      </c>
      <c r="G104" s="9"/>
      <c r="H104" s="10">
        <f t="shared" si="14"/>
        <v>0</v>
      </c>
      <c r="I104" s="9">
        <f t="shared" si="15"/>
        <v>0</v>
      </c>
      <c r="J104" s="10"/>
      <c r="L104" s="12"/>
    </row>
    <row r="105" spans="1:12" s="11" customFormat="1" ht="27.95" customHeight="1">
      <c r="A105" s="6"/>
      <c r="B105" s="101"/>
      <c r="C105" s="102"/>
      <c r="D105" s="103"/>
      <c r="E105" s="9"/>
      <c r="F105" s="10">
        <f t="shared" si="13"/>
        <v>0</v>
      </c>
      <c r="G105" s="9"/>
      <c r="H105" s="10">
        <f t="shared" si="14"/>
        <v>0</v>
      </c>
      <c r="I105" s="9">
        <f t="shared" si="15"/>
        <v>0</v>
      </c>
      <c r="J105" s="10"/>
      <c r="L105" s="12"/>
    </row>
    <row r="106" spans="1:12" s="11" customFormat="1" ht="27.95" customHeight="1">
      <c r="A106" s="6"/>
      <c r="B106" s="101"/>
      <c r="C106" s="102"/>
      <c r="D106" s="103"/>
      <c r="E106" s="9"/>
      <c r="F106" s="10">
        <f t="shared" si="13"/>
        <v>0</v>
      </c>
      <c r="G106" s="9"/>
      <c r="H106" s="10">
        <f t="shared" si="14"/>
        <v>0</v>
      </c>
      <c r="I106" s="9">
        <f t="shared" si="15"/>
        <v>0</v>
      </c>
      <c r="J106" s="10"/>
      <c r="L106" s="12"/>
    </row>
    <row r="107" spans="1:12" s="11" customFormat="1" ht="27.95" customHeight="1">
      <c r="A107" s="6"/>
      <c r="B107" s="101"/>
      <c r="C107" s="102"/>
      <c r="D107" s="103"/>
      <c r="E107" s="9"/>
      <c r="F107" s="10"/>
      <c r="G107" s="9"/>
      <c r="H107" s="10"/>
      <c r="I107" s="9"/>
      <c r="J107" s="10"/>
      <c r="L107" s="12"/>
    </row>
    <row r="108" spans="1:12" s="11" customFormat="1" ht="27.95" customHeight="1">
      <c r="A108" s="6"/>
      <c r="B108" s="101"/>
      <c r="C108" s="102"/>
      <c r="D108" s="103"/>
      <c r="E108" s="9"/>
      <c r="F108" s="10">
        <f t="shared" si="13"/>
        <v>0</v>
      </c>
      <c r="G108" s="9"/>
      <c r="H108" s="10">
        <f t="shared" si="14"/>
        <v>0</v>
      </c>
      <c r="I108" s="9">
        <f t="shared" si="15"/>
        <v>0</v>
      </c>
      <c r="J108" s="10"/>
      <c r="L108" s="12"/>
    </row>
    <row r="109" spans="1:12" s="11" customFormat="1" ht="27.95" customHeight="1">
      <c r="A109" s="6"/>
      <c r="B109" s="2"/>
      <c r="C109" s="102"/>
      <c r="D109" s="103"/>
      <c r="E109" s="9"/>
      <c r="F109" s="10">
        <f t="shared" si="13"/>
        <v>0</v>
      </c>
      <c r="G109" s="9"/>
      <c r="H109" s="10">
        <f t="shared" si="14"/>
        <v>0</v>
      </c>
      <c r="I109" s="9">
        <f t="shared" si="15"/>
        <v>0</v>
      </c>
      <c r="J109" s="10"/>
      <c r="L109" s="12"/>
    </row>
    <row r="110" spans="1:12" s="11" customFormat="1" ht="27.95" customHeight="1" thickBot="1">
      <c r="A110" s="44"/>
      <c r="B110" s="65" t="s">
        <v>61</v>
      </c>
      <c r="C110" s="46"/>
      <c r="D110" s="44"/>
      <c r="E110" s="46"/>
      <c r="F110" s="47"/>
      <c r="G110" s="46"/>
      <c r="H110" s="47"/>
      <c r="I110" s="47">
        <f ca="1">SUM(I91:I109)</f>
        <v>2326528.25</v>
      </c>
      <c r="J110" s="47"/>
      <c r="L110" s="12"/>
    </row>
    <row r="111" spans="1:12" ht="24.75" thickTop="1">
      <c r="H111" s="51" t="s">
        <v>308</v>
      </c>
    </row>
    <row r="113" spans="1:15">
      <c r="A113" s="174" t="s">
        <v>20</v>
      </c>
      <c r="B113" s="174"/>
      <c r="C113" s="174"/>
      <c r="D113" s="174"/>
      <c r="E113" s="174"/>
      <c r="F113" s="174"/>
      <c r="G113" s="174"/>
      <c r="H113" s="174"/>
      <c r="I113" s="174"/>
      <c r="J113" s="174"/>
    </row>
    <row r="114" spans="1:15" s="3" customFormat="1" ht="27.75" customHeight="1">
      <c r="A114" s="173" t="s">
        <v>33</v>
      </c>
      <c r="B114" s="173"/>
      <c r="C114" s="173"/>
      <c r="D114" s="173"/>
      <c r="E114" s="173"/>
      <c r="F114" s="173"/>
      <c r="G114" s="173"/>
      <c r="H114" s="173"/>
      <c r="I114" s="173"/>
      <c r="J114" s="173"/>
    </row>
    <row r="115" spans="1:15" s="3" customFormat="1" ht="27.95" customHeight="1">
      <c r="A115" s="23" t="s">
        <v>12</v>
      </c>
      <c r="B115" s="1" t="s">
        <v>183</v>
      </c>
      <c r="D115" s="17"/>
      <c r="E115" s="24"/>
      <c r="F115" s="25" t="s">
        <v>14</v>
      </c>
      <c r="G115" s="26"/>
      <c r="H115" s="55" t="s">
        <v>184</v>
      </c>
      <c r="I115" s="27"/>
      <c r="J115" s="48" t="s">
        <v>235</v>
      </c>
    </row>
    <row r="116" spans="1:15" s="3" customFormat="1" ht="27.95" customHeight="1" thickBot="1">
      <c r="A116" s="29" t="s">
        <v>13</v>
      </c>
      <c r="B116" s="22" t="s">
        <v>185</v>
      </c>
      <c r="C116" s="30"/>
      <c r="D116" s="31"/>
      <c r="E116" s="32"/>
      <c r="F116" s="53"/>
      <c r="G116" s="30"/>
      <c r="H116" s="33"/>
      <c r="I116" s="34"/>
      <c r="J116" s="35"/>
    </row>
    <row r="117" spans="1:15" s="4" customFormat="1" ht="27.95" customHeight="1" thickTop="1">
      <c r="A117" s="175" t="s">
        <v>0</v>
      </c>
      <c r="B117" s="175" t="s">
        <v>1</v>
      </c>
      <c r="C117" s="177" t="s">
        <v>3</v>
      </c>
      <c r="D117" s="179" t="s">
        <v>2</v>
      </c>
      <c r="E117" s="181" t="s">
        <v>15</v>
      </c>
      <c r="F117" s="181"/>
      <c r="G117" s="181" t="s">
        <v>17</v>
      </c>
      <c r="H117" s="181"/>
      <c r="I117" s="182" t="s">
        <v>18</v>
      </c>
      <c r="J117" s="177" t="s">
        <v>19</v>
      </c>
    </row>
    <row r="118" spans="1:15" s="4" customFormat="1" ht="27.95" customHeight="1" thickBot="1">
      <c r="A118" s="184"/>
      <c r="B118" s="184"/>
      <c r="C118" s="185"/>
      <c r="D118" s="186"/>
      <c r="E118" s="67" t="s">
        <v>4</v>
      </c>
      <c r="F118" s="67" t="s">
        <v>5</v>
      </c>
      <c r="G118" s="67" t="s">
        <v>4</v>
      </c>
      <c r="H118" s="67" t="s">
        <v>16</v>
      </c>
      <c r="I118" s="187"/>
      <c r="J118" s="185"/>
      <c r="N118" s="5"/>
      <c r="O118" s="5"/>
    </row>
    <row r="119" spans="1:15" s="11" customFormat="1" ht="27.95" customHeight="1" thickTop="1">
      <c r="A119" s="18"/>
      <c r="B119" s="7" t="s">
        <v>59</v>
      </c>
      <c r="C119" s="21"/>
      <c r="D119" s="18"/>
      <c r="E119" s="19"/>
      <c r="F119" s="21"/>
      <c r="G119" s="19"/>
      <c r="H119" s="21"/>
      <c r="I119" s="21">
        <f ca="1">I110</f>
        <v>2326528.25</v>
      </c>
      <c r="J119" s="21"/>
      <c r="L119" s="12"/>
    </row>
    <row r="120" spans="1:15" s="11" customFormat="1" ht="27.95" customHeight="1">
      <c r="A120" s="119"/>
      <c r="B120" s="120" t="s">
        <v>320</v>
      </c>
      <c r="C120" s="118"/>
      <c r="D120" s="121"/>
      <c r="E120" s="122"/>
      <c r="F120" s="118"/>
      <c r="G120" s="122"/>
      <c r="H120" s="118"/>
      <c r="I120" s="122"/>
      <c r="J120" s="118"/>
      <c r="L120" s="12"/>
    </row>
    <row r="121" spans="1:15" s="11" customFormat="1" ht="27.95" customHeight="1">
      <c r="A121" s="103">
        <v>1</v>
      </c>
      <c r="B121" s="101" t="s">
        <v>209</v>
      </c>
      <c r="C121" s="102">
        <v>300</v>
      </c>
      <c r="D121" s="103" t="s">
        <v>58</v>
      </c>
      <c r="E121" s="123">
        <v>650</v>
      </c>
      <c r="F121" s="10">
        <f t="shared" ref="F121:F127" si="17">C121*E121</f>
        <v>195000</v>
      </c>
      <c r="G121" s="124">
        <v>500</v>
      </c>
      <c r="H121" s="10">
        <f t="shared" ref="H121:H127" si="18">G121*C121</f>
        <v>150000</v>
      </c>
      <c r="I121" s="9">
        <f t="shared" ref="I121:I127" si="19">F121+H121</f>
        <v>345000</v>
      </c>
      <c r="J121" s="10"/>
      <c r="L121" s="12"/>
    </row>
    <row r="122" spans="1:15" s="11" customFormat="1" ht="27.95" customHeight="1">
      <c r="A122" s="103">
        <f>SUM(A121+1)</f>
        <v>2</v>
      </c>
      <c r="B122" s="101" t="s">
        <v>208</v>
      </c>
      <c r="C122" s="102">
        <v>5</v>
      </c>
      <c r="D122" s="103" t="s">
        <v>188</v>
      </c>
      <c r="E122" s="123">
        <v>3670</v>
      </c>
      <c r="F122" s="10">
        <f t="shared" si="17"/>
        <v>18350</v>
      </c>
      <c r="G122" s="124">
        <v>500</v>
      </c>
      <c r="H122" s="10">
        <f t="shared" si="18"/>
        <v>2500</v>
      </c>
      <c r="I122" s="9">
        <f t="shared" si="19"/>
        <v>20850</v>
      </c>
      <c r="J122" s="10"/>
      <c r="L122" s="12"/>
    </row>
    <row r="123" spans="1:15" s="11" customFormat="1" ht="27.95" customHeight="1">
      <c r="A123" s="103">
        <f t="shared" ref="A123:A135" si="20">SUM(A122+1)</f>
        <v>3</v>
      </c>
      <c r="B123" s="101" t="s">
        <v>210</v>
      </c>
      <c r="C123" s="102">
        <v>35</v>
      </c>
      <c r="D123" s="103" t="s">
        <v>188</v>
      </c>
      <c r="E123" s="123">
        <v>210</v>
      </c>
      <c r="F123" s="10">
        <f t="shared" si="17"/>
        <v>7350</v>
      </c>
      <c r="G123" s="124">
        <v>50</v>
      </c>
      <c r="H123" s="10">
        <f t="shared" si="18"/>
        <v>1750</v>
      </c>
      <c r="I123" s="9">
        <f t="shared" si="19"/>
        <v>9100</v>
      </c>
      <c r="J123" s="10"/>
      <c r="L123" s="12"/>
    </row>
    <row r="124" spans="1:15" s="11" customFormat="1" ht="27.95" customHeight="1">
      <c r="A124" s="103">
        <f t="shared" si="20"/>
        <v>4</v>
      </c>
      <c r="B124" s="101" t="s">
        <v>211</v>
      </c>
      <c r="C124" s="102">
        <v>3</v>
      </c>
      <c r="D124" s="103" t="s">
        <v>188</v>
      </c>
      <c r="E124" s="123">
        <v>8655</v>
      </c>
      <c r="F124" s="10">
        <f t="shared" si="17"/>
        <v>25965</v>
      </c>
      <c r="G124" s="124">
        <v>500</v>
      </c>
      <c r="H124" s="10">
        <f t="shared" si="18"/>
        <v>1500</v>
      </c>
      <c r="I124" s="9">
        <f t="shared" si="19"/>
        <v>27465</v>
      </c>
      <c r="J124" s="10"/>
      <c r="L124" s="12"/>
    </row>
    <row r="125" spans="1:15" s="11" customFormat="1" ht="27.95" customHeight="1">
      <c r="A125" s="103">
        <f t="shared" si="20"/>
        <v>5</v>
      </c>
      <c r="B125" s="101" t="s">
        <v>240</v>
      </c>
      <c r="C125" s="102">
        <v>1</v>
      </c>
      <c r="D125" s="103" t="s">
        <v>188</v>
      </c>
      <c r="E125" s="123">
        <v>36000</v>
      </c>
      <c r="F125" s="10">
        <f t="shared" si="17"/>
        <v>36000</v>
      </c>
      <c r="G125" s="124">
        <v>2000</v>
      </c>
      <c r="H125" s="10">
        <f t="shared" si="18"/>
        <v>2000</v>
      </c>
      <c r="I125" s="9">
        <f t="shared" si="19"/>
        <v>38000</v>
      </c>
      <c r="J125" s="10"/>
      <c r="L125" s="12"/>
    </row>
    <row r="126" spans="1:15" s="11" customFormat="1" ht="27.95" customHeight="1">
      <c r="A126" s="103">
        <f t="shared" si="20"/>
        <v>6</v>
      </c>
      <c r="B126" s="101" t="s">
        <v>212</v>
      </c>
      <c r="C126" s="102">
        <v>600</v>
      </c>
      <c r="D126" s="103" t="s">
        <v>58</v>
      </c>
      <c r="E126" s="123">
        <v>22</v>
      </c>
      <c r="F126" s="10">
        <f t="shared" si="17"/>
        <v>13200</v>
      </c>
      <c r="G126" s="124">
        <v>18</v>
      </c>
      <c r="H126" s="10">
        <f t="shared" si="18"/>
        <v>10800</v>
      </c>
      <c r="I126" s="9">
        <f t="shared" si="19"/>
        <v>24000</v>
      </c>
      <c r="J126" s="10"/>
      <c r="L126" s="12"/>
    </row>
    <row r="127" spans="1:15" s="11" customFormat="1" ht="27.95" customHeight="1">
      <c r="A127" s="103">
        <f t="shared" si="20"/>
        <v>7</v>
      </c>
      <c r="B127" s="101" t="s">
        <v>207</v>
      </c>
      <c r="C127" s="102">
        <v>900</v>
      </c>
      <c r="D127" s="103" t="s">
        <v>58</v>
      </c>
      <c r="E127" s="123">
        <v>12</v>
      </c>
      <c r="F127" s="10">
        <f t="shared" si="17"/>
        <v>10800</v>
      </c>
      <c r="G127" s="124">
        <v>7</v>
      </c>
      <c r="H127" s="10">
        <f t="shared" si="18"/>
        <v>6300</v>
      </c>
      <c r="I127" s="9">
        <f t="shared" si="19"/>
        <v>17100</v>
      </c>
      <c r="J127" s="10"/>
      <c r="L127" s="12"/>
    </row>
    <row r="128" spans="1:15" s="11" customFormat="1" ht="27.95" customHeight="1">
      <c r="A128" s="103">
        <f t="shared" si="20"/>
        <v>8</v>
      </c>
      <c r="B128" s="101" t="s">
        <v>321</v>
      </c>
      <c r="C128" s="102">
        <v>20</v>
      </c>
      <c r="D128" s="103" t="s">
        <v>58</v>
      </c>
      <c r="E128" s="123">
        <v>76</v>
      </c>
      <c r="F128" s="10">
        <f t="shared" ref="F128:F137" si="21">C128*E128</f>
        <v>1520</v>
      </c>
      <c r="G128" s="124">
        <v>10</v>
      </c>
      <c r="H128" s="10">
        <f t="shared" ref="H128:H137" si="22">G128*C128</f>
        <v>200</v>
      </c>
      <c r="I128" s="9">
        <f t="shared" ref="I128:I137" si="23">F128+H128</f>
        <v>1720</v>
      </c>
      <c r="J128" s="10"/>
      <c r="L128" s="12"/>
    </row>
    <row r="129" spans="1:12" s="11" customFormat="1" ht="27.95" customHeight="1">
      <c r="A129" s="103">
        <f t="shared" si="20"/>
        <v>9</v>
      </c>
      <c r="B129" s="101" t="s">
        <v>322</v>
      </c>
      <c r="C129" s="102">
        <v>12</v>
      </c>
      <c r="D129" s="103" t="s">
        <v>58</v>
      </c>
      <c r="E129" s="123">
        <v>100</v>
      </c>
      <c r="F129" s="10">
        <f t="shared" si="21"/>
        <v>1200</v>
      </c>
      <c r="G129" s="124">
        <v>10</v>
      </c>
      <c r="H129" s="10">
        <f t="shared" si="22"/>
        <v>120</v>
      </c>
      <c r="I129" s="9">
        <f t="shared" si="23"/>
        <v>1320</v>
      </c>
      <c r="J129" s="10"/>
      <c r="L129" s="12"/>
    </row>
    <row r="130" spans="1:12" s="11" customFormat="1" ht="27.95" customHeight="1">
      <c r="A130" s="103">
        <f t="shared" si="20"/>
        <v>10</v>
      </c>
      <c r="B130" s="101" t="s">
        <v>323</v>
      </c>
      <c r="C130" s="102">
        <v>1408.125</v>
      </c>
      <c r="D130" s="103" t="s">
        <v>58</v>
      </c>
      <c r="E130" s="123">
        <v>44.5</v>
      </c>
      <c r="F130" s="10">
        <f t="shared" si="21"/>
        <v>62661.5625</v>
      </c>
      <c r="G130" s="124">
        <v>22</v>
      </c>
      <c r="H130" s="10">
        <f t="shared" si="22"/>
        <v>30978.75</v>
      </c>
      <c r="I130" s="9">
        <f t="shared" si="23"/>
        <v>93640.3125</v>
      </c>
      <c r="J130" s="10"/>
      <c r="L130" s="12"/>
    </row>
    <row r="131" spans="1:12" s="11" customFormat="1" ht="27.95" customHeight="1">
      <c r="A131" s="103">
        <f t="shared" si="20"/>
        <v>11</v>
      </c>
      <c r="B131" s="101" t="s">
        <v>189</v>
      </c>
      <c r="C131" s="102">
        <v>6</v>
      </c>
      <c r="D131" s="103" t="s">
        <v>58</v>
      </c>
      <c r="E131" s="123">
        <v>37</v>
      </c>
      <c r="F131" s="10">
        <f t="shared" si="21"/>
        <v>222</v>
      </c>
      <c r="G131" s="124">
        <v>10</v>
      </c>
      <c r="H131" s="10">
        <f t="shared" si="22"/>
        <v>60</v>
      </c>
      <c r="I131" s="9">
        <f t="shared" si="23"/>
        <v>282</v>
      </c>
      <c r="J131" s="10"/>
      <c r="L131" s="12"/>
    </row>
    <row r="132" spans="1:12" s="11" customFormat="1" ht="27.95" customHeight="1">
      <c r="A132" s="103">
        <f t="shared" si="20"/>
        <v>12</v>
      </c>
      <c r="B132" s="101" t="s">
        <v>190</v>
      </c>
      <c r="C132" s="102">
        <v>6</v>
      </c>
      <c r="D132" s="103" t="s">
        <v>58</v>
      </c>
      <c r="E132" s="123">
        <v>48</v>
      </c>
      <c r="F132" s="10">
        <f t="shared" si="21"/>
        <v>288</v>
      </c>
      <c r="G132" s="124">
        <v>10</v>
      </c>
      <c r="H132" s="10">
        <f t="shared" si="22"/>
        <v>60</v>
      </c>
      <c r="I132" s="9">
        <f t="shared" si="23"/>
        <v>348</v>
      </c>
      <c r="J132" s="10"/>
      <c r="L132" s="12"/>
    </row>
    <row r="133" spans="1:12" s="11" customFormat="1" ht="27.95" customHeight="1">
      <c r="A133" s="103">
        <f t="shared" si="20"/>
        <v>13</v>
      </c>
      <c r="B133" s="101" t="s">
        <v>191</v>
      </c>
      <c r="C133" s="102">
        <v>6</v>
      </c>
      <c r="D133" s="103" t="s">
        <v>58</v>
      </c>
      <c r="E133" s="123">
        <v>80</v>
      </c>
      <c r="F133" s="10">
        <f t="shared" si="21"/>
        <v>480</v>
      </c>
      <c r="G133" s="124">
        <v>10</v>
      </c>
      <c r="H133" s="10">
        <f t="shared" si="22"/>
        <v>60</v>
      </c>
      <c r="I133" s="9">
        <f t="shared" si="23"/>
        <v>540</v>
      </c>
      <c r="J133" s="10"/>
      <c r="L133" s="12"/>
    </row>
    <row r="134" spans="1:12" s="11" customFormat="1" ht="27.95" customHeight="1">
      <c r="A134" s="103">
        <f t="shared" si="20"/>
        <v>14</v>
      </c>
      <c r="B134" s="101" t="s">
        <v>262</v>
      </c>
      <c r="C134" s="102">
        <v>40</v>
      </c>
      <c r="D134" s="103" t="s">
        <v>58</v>
      </c>
      <c r="E134" s="123">
        <v>850</v>
      </c>
      <c r="F134" s="10">
        <f t="shared" si="21"/>
        <v>34000</v>
      </c>
      <c r="G134" s="124">
        <v>250</v>
      </c>
      <c r="H134" s="10">
        <f t="shared" si="22"/>
        <v>10000</v>
      </c>
      <c r="I134" s="9">
        <f t="shared" si="23"/>
        <v>44000</v>
      </c>
      <c r="J134" s="10"/>
      <c r="L134" s="12"/>
    </row>
    <row r="135" spans="1:12" s="11" customFormat="1" ht="27.95" customHeight="1">
      <c r="A135" s="103">
        <f t="shared" si="20"/>
        <v>15</v>
      </c>
      <c r="B135" s="87" t="s">
        <v>255</v>
      </c>
      <c r="C135" s="102">
        <v>1</v>
      </c>
      <c r="D135" s="103" t="s">
        <v>315</v>
      </c>
      <c r="E135" s="123">
        <v>73000</v>
      </c>
      <c r="F135" s="10">
        <f t="shared" si="21"/>
        <v>73000</v>
      </c>
      <c r="G135" s="124">
        <v>32000</v>
      </c>
      <c r="H135" s="10">
        <f t="shared" si="22"/>
        <v>32000</v>
      </c>
      <c r="I135" s="9">
        <f t="shared" si="23"/>
        <v>105000</v>
      </c>
      <c r="J135" s="10"/>
      <c r="L135" s="12"/>
    </row>
    <row r="136" spans="1:12" s="11" customFormat="1" ht="27.95" customHeight="1">
      <c r="A136" s="103"/>
      <c r="B136" s="87" t="s">
        <v>256</v>
      </c>
      <c r="C136" s="102"/>
      <c r="D136" s="103"/>
      <c r="E136" s="123"/>
      <c r="F136" s="10">
        <f t="shared" si="21"/>
        <v>0</v>
      </c>
      <c r="G136" s="124"/>
      <c r="H136" s="10">
        <f t="shared" si="22"/>
        <v>0</v>
      </c>
      <c r="I136" s="9">
        <f t="shared" si="23"/>
        <v>0</v>
      </c>
      <c r="J136" s="10"/>
      <c r="L136" s="12"/>
    </row>
    <row r="137" spans="1:12" s="11" customFormat="1" ht="27.95" customHeight="1">
      <c r="A137" s="103"/>
      <c r="B137" s="101" t="s">
        <v>257</v>
      </c>
      <c r="C137" s="102"/>
      <c r="D137" s="103"/>
      <c r="E137" s="123"/>
      <c r="F137" s="10">
        <f t="shared" si="21"/>
        <v>0</v>
      </c>
      <c r="G137" s="124"/>
      <c r="H137" s="10">
        <f t="shared" si="22"/>
        <v>0</v>
      </c>
      <c r="I137" s="9">
        <f t="shared" si="23"/>
        <v>0</v>
      </c>
      <c r="J137" s="10"/>
      <c r="L137" s="12"/>
    </row>
    <row r="138" spans="1:12" s="11" customFormat="1" ht="27.95" customHeight="1" thickBot="1">
      <c r="A138" s="44"/>
      <c r="B138" s="65" t="s">
        <v>61</v>
      </c>
      <c r="C138" s="46"/>
      <c r="D138" s="44"/>
      <c r="E138" s="46"/>
      <c r="F138" s="47"/>
      <c r="G138" s="46"/>
      <c r="H138" s="47"/>
      <c r="I138" s="47">
        <f ca="1">SUM(I119:I137)</f>
        <v>3054893.5625</v>
      </c>
      <c r="J138" s="47"/>
      <c r="L138" s="12"/>
    </row>
    <row r="139" spans="1:12" s="11" customFormat="1" ht="27.95" customHeight="1" thickTop="1">
      <c r="A139" s="49"/>
      <c r="B139" s="146"/>
      <c r="C139" s="51"/>
      <c r="D139" s="49"/>
      <c r="E139" s="51"/>
      <c r="F139" s="52"/>
      <c r="G139" s="51"/>
      <c r="H139" s="51" t="s">
        <v>308</v>
      </c>
      <c r="I139" s="52"/>
      <c r="J139" s="52"/>
      <c r="L139" s="12"/>
    </row>
    <row r="140" spans="1:12">
      <c r="A140" s="174" t="s">
        <v>20</v>
      </c>
      <c r="B140" s="174"/>
      <c r="C140" s="174"/>
      <c r="D140" s="174"/>
      <c r="E140" s="174"/>
      <c r="F140" s="174"/>
      <c r="G140" s="174"/>
      <c r="H140" s="174"/>
      <c r="I140" s="174"/>
      <c r="J140" s="174"/>
    </row>
    <row r="141" spans="1:12">
      <c r="A141" s="173" t="s">
        <v>33</v>
      </c>
      <c r="B141" s="173"/>
      <c r="C141" s="173"/>
      <c r="D141" s="173"/>
      <c r="E141" s="173"/>
      <c r="F141" s="173"/>
      <c r="G141" s="173"/>
      <c r="H141" s="173"/>
      <c r="I141" s="173"/>
      <c r="J141" s="173"/>
    </row>
    <row r="142" spans="1:12">
      <c r="A142" s="23" t="s">
        <v>12</v>
      </c>
      <c r="B142" s="1" t="s">
        <v>183</v>
      </c>
      <c r="C142" s="3"/>
      <c r="D142" s="17"/>
      <c r="E142" s="24"/>
      <c r="F142" s="25" t="s">
        <v>14</v>
      </c>
      <c r="G142" s="26"/>
      <c r="H142" s="55" t="s">
        <v>184</v>
      </c>
      <c r="I142" s="27"/>
      <c r="J142" s="48" t="s">
        <v>236</v>
      </c>
    </row>
    <row r="143" spans="1:12" ht="24.75" thickBot="1">
      <c r="A143" s="29" t="s">
        <v>13</v>
      </c>
      <c r="B143" s="22" t="s">
        <v>185</v>
      </c>
      <c r="C143" s="30"/>
      <c r="D143" s="31"/>
      <c r="E143" s="32"/>
      <c r="F143" s="53"/>
      <c r="G143" s="30"/>
      <c r="H143" s="33"/>
      <c r="I143" s="34"/>
      <c r="J143" s="35"/>
    </row>
    <row r="144" spans="1:12" ht="24.75" thickTop="1">
      <c r="A144" s="175" t="s">
        <v>0</v>
      </c>
      <c r="B144" s="175" t="s">
        <v>1</v>
      </c>
      <c r="C144" s="177" t="s">
        <v>3</v>
      </c>
      <c r="D144" s="179" t="s">
        <v>2</v>
      </c>
      <c r="E144" s="181" t="s">
        <v>15</v>
      </c>
      <c r="F144" s="181"/>
      <c r="G144" s="181" t="s">
        <v>17</v>
      </c>
      <c r="H144" s="181"/>
      <c r="I144" s="182" t="s">
        <v>18</v>
      </c>
      <c r="J144" s="177" t="s">
        <v>19</v>
      </c>
    </row>
    <row r="145" spans="1:10">
      <c r="A145" s="176"/>
      <c r="B145" s="176"/>
      <c r="C145" s="178"/>
      <c r="D145" s="180"/>
      <c r="E145" s="100" t="s">
        <v>4</v>
      </c>
      <c r="F145" s="100" t="s">
        <v>5</v>
      </c>
      <c r="G145" s="100" t="s">
        <v>4</v>
      </c>
      <c r="H145" s="100" t="s">
        <v>16</v>
      </c>
      <c r="I145" s="183"/>
      <c r="J145" s="178"/>
    </row>
    <row r="146" spans="1:10">
      <c r="A146" s="6"/>
      <c r="B146" s="7" t="s">
        <v>59</v>
      </c>
      <c r="C146" s="10"/>
      <c r="D146" s="6"/>
      <c r="E146" s="9"/>
      <c r="F146" s="10"/>
      <c r="G146" s="9"/>
      <c r="H146" s="10"/>
      <c r="I146" s="10">
        <f ca="1">I138</f>
        <v>3054893.5625</v>
      </c>
      <c r="J146" s="10"/>
    </row>
    <row r="147" spans="1:10">
      <c r="A147" s="6"/>
      <c r="B147" s="7" t="s">
        <v>328</v>
      </c>
      <c r="C147" s="10"/>
      <c r="D147" s="6"/>
      <c r="E147" s="9"/>
      <c r="F147" s="10"/>
      <c r="G147" s="9"/>
      <c r="H147" s="10"/>
      <c r="I147" s="9"/>
      <c r="J147" s="10"/>
    </row>
    <row r="148" spans="1:10">
      <c r="A148" s="6"/>
      <c r="B148" s="7" t="s">
        <v>199</v>
      </c>
      <c r="C148" s="10"/>
      <c r="D148" s="6"/>
      <c r="E148" s="9"/>
      <c r="F148" s="10"/>
      <c r="G148" s="9"/>
      <c r="H148" s="10"/>
      <c r="I148" s="9"/>
      <c r="J148" s="10"/>
    </row>
    <row r="149" spans="1:10">
      <c r="A149" s="103">
        <v>1</v>
      </c>
      <c r="B149" s="101" t="s">
        <v>324</v>
      </c>
      <c r="C149" s="102">
        <v>29</v>
      </c>
      <c r="D149" s="103" t="s">
        <v>6</v>
      </c>
      <c r="E149" s="123">
        <v>5750</v>
      </c>
      <c r="F149" s="10">
        <f t="shared" ref="F149:F168" si="24">C149*E149</f>
        <v>166750</v>
      </c>
      <c r="G149" s="124">
        <v>1200</v>
      </c>
      <c r="H149" s="10">
        <f t="shared" ref="H149:H168" si="25">G149*C149</f>
        <v>34800</v>
      </c>
      <c r="I149" s="9">
        <f t="shared" ref="I149:I168" si="26">F149+H149</f>
        <v>201550</v>
      </c>
      <c r="J149" s="10"/>
    </row>
    <row r="150" spans="1:10">
      <c r="A150" s="103">
        <v>2</v>
      </c>
      <c r="B150" s="101" t="s">
        <v>326</v>
      </c>
      <c r="C150" s="102">
        <v>2</v>
      </c>
      <c r="D150" s="103" t="s">
        <v>6</v>
      </c>
      <c r="E150" s="123">
        <v>7000</v>
      </c>
      <c r="F150" s="10">
        <f t="shared" si="24"/>
        <v>14000</v>
      </c>
      <c r="G150" s="124">
        <v>1200</v>
      </c>
      <c r="H150" s="10">
        <f t="shared" si="25"/>
        <v>2400</v>
      </c>
      <c r="I150" s="9">
        <f t="shared" si="26"/>
        <v>16400</v>
      </c>
      <c r="J150" s="10"/>
    </row>
    <row r="151" spans="1:10">
      <c r="A151" s="103">
        <v>3</v>
      </c>
      <c r="B151" s="101" t="s">
        <v>325</v>
      </c>
      <c r="C151" s="102">
        <v>4</v>
      </c>
      <c r="D151" s="103" t="s">
        <v>6</v>
      </c>
      <c r="E151" s="123">
        <v>8700</v>
      </c>
      <c r="F151" s="10">
        <f t="shared" si="24"/>
        <v>34800</v>
      </c>
      <c r="G151" s="124">
        <v>1200</v>
      </c>
      <c r="H151" s="10">
        <f t="shared" si="25"/>
        <v>4800</v>
      </c>
      <c r="I151" s="9">
        <f t="shared" si="26"/>
        <v>39600</v>
      </c>
      <c r="J151" s="10"/>
    </row>
    <row r="152" spans="1:10">
      <c r="A152" s="103"/>
      <c r="B152" s="125" t="s">
        <v>200</v>
      </c>
      <c r="C152" s="102"/>
      <c r="D152" s="103"/>
      <c r="E152" s="123"/>
      <c r="F152" s="10">
        <f t="shared" si="24"/>
        <v>0</v>
      </c>
      <c r="G152" s="124"/>
      <c r="H152" s="10">
        <f t="shared" si="25"/>
        <v>0</v>
      </c>
      <c r="I152" s="9">
        <f t="shared" si="26"/>
        <v>0</v>
      </c>
      <c r="J152" s="10"/>
    </row>
    <row r="153" spans="1:10" s="104" customFormat="1" ht="23.25" customHeight="1">
      <c r="A153" s="103">
        <v>1</v>
      </c>
      <c r="B153" s="101" t="s">
        <v>193</v>
      </c>
      <c r="C153" s="102">
        <v>410.8</v>
      </c>
      <c r="D153" s="103" t="s">
        <v>337</v>
      </c>
      <c r="E153" s="123">
        <v>15</v>
      </c>
      <c r="F153" s="10">
        <f t="shared" si="24"/>
        <v>6162</v>
      </c>
      <c r="G153" s="124">
        <v>25</v>
      </c>
      <c r="H153" s="10">
        <f t="shared" si="25"/>
        <v>10270</v>
      </c>
      <c r="I153" s="9">
        <f t="shared" si="26"/>
        <v>16432</v>
      </c>
      <c r="J153" s="126"/>
    </row>
    <row r="154" spans="1:10" s="104" customFormat="1" ht="23.25" customHeight="1">
      <c r="A154" s="103">
        <f>SUM(A153+1)</f>
        <v>2</v>
      </c>
      <c r="B154" s="101" t="s">
        <v>194</v>
      </c>
      <c r="C154" s="102">
        <v>80</v>
      </c>
      <c r="D154" s="103" t="s">
        <v>58</v>
      </c>
      <c r="E154" s="123">
        <v>110</v>
      </c>
      <c r="F154" s="10">
        <f t="shared" si="24"/>
        <v>8800</v>
      </c>
      <c r="G154" s="124">
        <v>120</v>
      </c>
      <c r="H154" s="10">
        <f t="shared" si="25"/>
        <v>9600</v>
      </c>
      <c r="I154" s="9">
        <f t="shared" si="26"/>
        <v>18400</v>
      </c>
      <c r="J154" s="126"/>
    </row>
    <row r="155" spans="1:10" s="104" customFormat="1" ht="23.25" customHeight="1">
      <c r="A155" s="103">
        <f>SUM(A154+1)</f>
        <v>3</v>
      </c>
      <c r="B155" s="101" t="s">
        <v>195</v>
      </c>
      <c r="C155" s="102">
        <v>35</v>
      </c>
      <c r="D155" s="103" t="s">
        <v>6</v>
      </c>
      <c r="E155" s="123">
        <v>185</v>
      </c>
      <c r="F155" s="10">
        <f t="shared" si="24"/>
        <v>6475</v>
      </c>
      <c r="G155" s="124">
        <v>20</v>
      </c>
      <c r="H155" s="10">
        <f t="shared" si="25"/>
        <v>700</v>
      </c>
      <c r="I155" s="9">
        <f t="shared" si="26"/>
        <v>7175</v>
      </c>
      <c r="J155" s="126"/>
    </row>
    <row r="156" spans="1:10" s="104" customFormat="1" ht="23.25" customHeight="1">
      <c r="A156" s="103"/>
      <c r="B156" s="125" t="s">
        <v>201</v>
      </c>
      <c r="C156" s="102"/>
      <c r="D156" s="103"/>
      <c r="E156" s="123"/>
      <c r="F156" s="10">
        <f t="shared" si="24"/>
        <v>0</v>
      </c>
      <c r="G156" s="124"/>
      <c r="H156" s="10">
        <f t="shared" si="25"/>
        <v>0</v>
      </c>
      <c r="I156" s="9">
        <f t="shared" si="26"/>
        <v>0</v>
      </c>
      <c r="J156" s="126"/>
    </row>
    <row r="157" spans="1:10">
      <c r="A157" s="103"/>
      <c r="B157" s="127" t="s">
        <v>327</v>
      </c>
      <c r="C157" s="128">
        <v>1</v>
      </c>
      <c r="D157" s="103" t="s">
        <v>196</v>
      </c>
      <c r="E157" s="123">
        <v>5000</v>
      </c>
      <c r="F157" s="10">
        <f t="shared" si="24"/>
        <v>5000</v>
      </c>
      <c r="G157" s="123">
        <v>17500</v>
      </c>
      <c r="H157" s="10">
        <f t="shared" si="25"/>
        <v>17500</v>
      </c>
      <c r="I157" s="9">
        <f t="shared" si="26"/>
        <v>22500</v>
      </c>
      <c r="J157" s="10"/>
    </row>
    <row r="158" spans="1:10">
      <c r="A158" s="129"/>
      <c r="B158" s="130" t="s">
        <v>202</v>
      </c>
      <c r="C158" s="131"/>
      <c r="D158" s="131"/>
      <c r="E158" s="131"/>
      <c r="F158" s="10">
        <f t="shared" si="24"/>
        <v>0</v>
      </c>
      <c r="G158" s="131"/>
      <c r="H158" s="10">
        <f t="shared" si="25"/>
        <v>0</v>
      </c>
      <c r="I158" s="9">
        <f t="shared" si="26"/>
        <v>0</v>
      </c>
      <c r="J158" s="10"/>
    </row>
    <row r="159" spans="1:10">
      <c r="A159" s="103">
        <v>1</v>
      </c>
      <c r="B159" s="101" t="s">
        <v>197</v>
      </c>
      <c r="C159" s="102">
        <v>1</v>
      </c>
      <c r="D159" s="103" t="s">
        <v>315</v>
      </c>
      <c r="E159" s="123">
        <v>4440</v>
      </c>
      <c r="F159" s="10">
        <f t="shared" si="24"/>
        <v>4440</v>
      </c>
      <c r="G159" s="124">
        <v>1500</v>
      </c>
      <c r="H159" s="10">
        <f t="shared" si="25"/>
        <v>1500</v>
      </c>
      <c r="I159" s="9">
        <f t="shared" si="26"/>
        <v>5940</v>
      </c>
      <c r="J159" s="10"/>
    </row>
    <row r="160" spans="1:10">
      <c r="A160" s="103">
        <v>2</v>
      </c>
      <c r="B160" s="101" t="s">
        <v>198</v>
      </c>
      <c r="C160" s="102">
        <v>1</v>
      </c>
      <c r="D160" s="103" t="s">
        <v>315</v>
      </c>
      <c r="E160" s="123">
        <v>12250</v>
      </c>
      <c r="F160" s="10">
        <f t="shared" si="24"/>
        <v>12250</v>
      </c>
      <c r="G160" s="124">
        <v>3500</v>
      </c>
      <c r="H160" s="10">
        <f t="shared" si="25"/>
        <v>3500</v>
      </c>
      <c r="I160" s="9">
        <f t="shared" si="26"/>
        <v>15750</v>
      </c>
      <c r="J160" s="10"/>
    </row>
    <row r="161" spans="1:10">
      <c r="A161" s="103"/>
      <c r="B161" s="101"/>
      <c r="C161" s="102"/>
      <c r="D161" s="103"/>
      <c r="E161" s="123"/>
      <c r="F161" s="10">
        <f t="shared" si="24"/>
        <v>0</v>
      </c>
      <c r="G161" s="124"/>
      <c r="H161" s="10">
        <f t="shared" si="25"/>
        <v>0</v>
      </c>
      <c r="I161" s="9">
        <f t="shared" si="26"/>
        <v>0</v>
      </c>
      <c r="J161" s="10"/>
    </row>
    <row r="162" spans="1:10">
      <c r="A162" s="103"/>
      <c r="B162" s="101"/>
      <c r="C162" s="102"/>
      <c r="D162" s="103"/>
      <c r="E162" s="123"/>
      <c r="F162" s="10">
        <f t="shared" si="24"/>
        <v>0</v>
      </c>
      <c r="G162" s="124"/>
      <c r="H162" s="10">
        <f t="shared" si="25"/>
        <v>0</v>
      </c>
      <c r="I162" s="9">
        <f t="shared" si="26"/>
        <v>0</v>
      </c>
      <c r="J162" s="10"/>
    </row>
    <row r="163" spans="1:10">
      <c r="A163" s="103"/>
      <c r="B163" s="101"/>
      <c r="C163" s="102"/>
      <c r="D163" s="103"/>
      <c r="E163" s="123"/>
      <c r="F163" s="10">
        <f t="shared" si="24"/>
        <v>0</v>
      </c>
      <c r="G163" s="124"/>
      <c r="H163" s="10">
        <f t="shared" si="25"/>
        <v>0</v>
      </c>
      <c r="I163" s="9">
        <f t="shared" si="26"/>
        <v>0</v>
      </c>
      <c r="J163" s="10"/>
    </row>
    <row r="164" spans="1:10">
      <c r="A164" s="103"/>
      <c r="B164" s="101"/>
      <c r="C164" s="102"/>
      <c r="D164" s="103"/>
      <c r="E164" s="123"/>
      <c r="F164" s="10">
        <f t="shared" si="24"/>
        <v>0</v>
      </c>
      <c r="G164" s="124"/>
      <c r="H164" s="10">
        <f t="shared" si="25"/>
        <v>0</v>
      </c>
      <c r="I164" s="9">
        <f t="shared" si="26"/>
        <v>0</v>
      </c>
      <c r="J164" s="10"/>
    </row>
    <row r="165" spans="1:10">
      <c r="A165" s="103"/>
      <c r="B165" s="101"/>
      <c r="C165" s="102"/>
      <c r="D165" s="103"/>
      <c r="E165" s="123"/>
      <c r="F165" s="10">
        <f t="shared" si="24"/>
        <v>0</v>
      </c>
      <c r="G165" s="124"/>
      <c r="H165" s="10">
        <f t="shared" si="25"/>
        <v>0</v>
      </c>
      <c r="I165" s="9">
        <f t="shared" si="26"/>
        <v>0</v>
      </c>
      <c r="J165" s="10"/>
    </row>
    <row r="166" spans="1:10">
      <c r="A166" s="103"/>
      <c r="B166" s="101"/>
      <c r="C166" s="102"/>
      <c r="D166" s="103"/>
      <c r="E166" s="123"/>
      <c r="F166" s="10">
        <f t="shared" si="24"/>
        <v>0</v>
      </c>
      <c r="G166" s="124"/>
      <c r="H166" s="10">
        <f t="shared" si="25"/>
        <v>0</v>
      </c>
      <c r="I166" s="9">
        <f t="shared" si="26"/>
        <v>0</v>
      </c>
      <c r="J166" s="10"/>
    </row>
    <row r="167" spans="1:10">
      <c r="A167" s="103"/>
      <c r="B167" s="101"/>
      <c r="C167" s="102"/>
      <c r="D167" s="103"/>
      <c r="E167" s="123"/>
      <c r="F167" s="10">
        <f t="shared" si="24"/>
        <v>0</v>
      </c>
      <c r="G167" s="124"/>
      <c r="H167" s="10">
        <f t="shared" si="25"/>
        <v>0</v>
      </c>
      <c r="I167" s="9">
        <f t="shared" si="26"/>
        <v>0</v>
      </c>
      <c r="J167" s="10"/>
    </row>
    <row r="168" spans="1:10">
      <c r="A168" s="6"/>
      <c r="B168" s="2"/>
      <c r="C168" s="102"/>
      <c r="D168" s="103"/>
      <c r="E168" s="9"/>
      <c r="F168" s="10">
        <f t="shared" si="24"/>
        <v>0</v>
      </c>
      <c r="G168" s="9"/>
      <c r="H168" s="10">
        <f t="shared" si="25"/>
        <v>0</v>
      </c>
      <c r="I168" s="9">
        <f t="shared" si="26"/>
        <v>0</v>
      </c>
      <c r="J168" s="10"/>
    </row>
    <row r="169" spans="1:10" ht="24.75" thickBot="1">
      <c r="A169" s="44"/>
      <c r="B169" s="65" t="s">
        <v>61</v>
      </c>
      <c r="C169" s="46"/>
      <c r="D169" s="44"/>
      <c r="E169" s="46"/>
      <c r="F169" s="47"/>
      <c r="G169" s="46"/>
      <c r="H169" s="47"/>
      <c r="I169" s="47">
        <f ca="1">SUM(I146:I168)</f>
        <v>3398640.5625</v>
      </c>
      <c r="J169" s="47"/>
    </row>
    <row r="170" spans="1:10" ht="24.75" thickTop="1">
      <c r="H170" s="51" t="s">
        <v>308</v>
      </c>
    </row>
  </sheetData>
  <mergeCells count="60">
    <mergeCell ref="G34:H34"/>
    <mergeCell ref="I34:I35"/>
    <mergeCell ref="J34:J35"/>
    <mergeCell ref="A34:A35"/>
    <mergeCell ref="B34:B35"/>
    <mergeCell ref="C34:C35"/>
    <mergeCell ref="D34:D35"/>
    <mergeCell ref="E34:F34"/>
    <mergeCell ref="I117:I118"/>
    <mergeCell ref="J117:J118"/>
    <mergeCell ref="A144:A145"/>
    <mergeCell ref="B144:B145"/>
    <mergeCell ref="C144:C145"/>
    <mergeCell ref="D144:D145"/>
    <mergeCell ref="E144:F144"/>
    <mergeCell ref="G144:H144"/>
    <mergeCell ref="I144:I145"/>
    <mergeCell ref="J144:J145"/>
    <mergeCell ref="A1:J1"/>
    <mergeCell ref="A5:A6"/>
    <mergeCell ref="B5:B6"/>
    <mergeCell ref="C5:C6"/>
    <mergeCell ref="D5:D6"/>
    <mergeCell ref="E5:F5"/>
    <mergeCell ref="G5:H5"/>
    <mergeCell ref="I5:I6"/>
    <mergeCell ref="J5:J6"/>
    <mergeCell ref="A2:J2"/>
    <mergeCell ref="A30:K30"/>
    <mergeCell ref="A31:K31"/>
    <mergeCell ref="A85:J85"/>
    <mergeCell ref="A86:J86"/>
    <mergeCell ref="A113:J113"/>
    <mergeCell ref="A61:A62"/>
    <mergeCell ref="B61:B62"/>
    <mergeCell ref="C61:C62"/>
    <mergeCell ref="D61:D62"/>
    <mergeCell ref="E61:F61"/>
    <mergeCell ref="G61:H61"/>
    <mergeCell ref="I61:I62"/>
    <mergeCell ref="J61:J62"/>
    <mergeCell ref="A89:A90"/>
    <mergeCell ref="B89:B90"/>
    <mergeCell ref="C89:C90"/>
    <mergeCell ref="A114:J114"/>
    <mergeCell ref="A140:J140"/>
    <mergeCell ref="A141:J141"/>
    <mergeCell ref="A57:J57"/>
    <mergeCell ref="A58:J58"/>
    <mergeCell ref="D89:D90"/>
    <mergeCell ref="E89:F89"/>
    <mergeCell ref="G89:H89"/>
    <mergeCell ref="I89:I90"/>
    <mergeCell ref="J89:J90"/>
    <mergeCell ref="A117:A118"/>
    <mergeCell ref="B117:B118"/>
    <mergeCell ref="C117:C118"/>
    <mergeCell ref="D117:D118"/>
    <mergeCell ref="E117:F117"/>
    <mergeCell ref="G117:H117"/>
  </mergeCells>
  <pageMargins left="0.3" right="0.1" top="0.196850393700787" bottom="0.196850393700787" header="0.31496062992126" footer="0.31496062992126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3FCC-9C84-48F6-BA21-D3ACC6CD84B1}">
  <dimension ref="A1:J106"/>
  <sheetViews>
    <sheetView workbookViewId="0">
      <selection activeCell="B79" sqref="B78:B79"/>
    </sheetView>
  </sheetViews>
  <sheetFormatPr defaultRowHeight="24"/>
  <cols>
    <col min="1" max="1" width="7.42578125" style="13" customWidth="1"/>
    <col min="2" max="2" width="76.140625" style="13" customWidth="1"/>
    <col min="3" max="3" width="8.42578125" style="13" customWidth="1"/>
    <col min="4" max="4" width="7.5703125" style="13" customWidth="1"/>
    <col min="5" max="5" width="13.42578125" style="13" customWidth="1"/>
    <col min="6" max="6" width="13.28515625" style="13" customWidth="1"/>
    <col min="7" max="7" width="12.140625" style="13" customWidth="1"/>
    <col min="8" max="8" width="11.5703125" style="13" customWidth="1"/>
    <col min="9" max="9" width="13.28515625" style="13" customWidth="1"/>
    <col min="10" max="10" width="12.85546875" style="13" customWidth="1"/>
    <col min="11" max="16384" width="9.140625" style="13"/>
  </cols>
  <sheetData>
    <row r="1" spans="1:10" ht="21.75" customHeight="1">
      <c r="A1" s="188" t="s">
        <v>291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>
      <c r="A2" s="188" t="s">
        <v>294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0">
      <c r="A3" s="152" t="s">
        <v>292</v>
      </c>
      <c r="B3" s="152"/>
      <c r="C3" s="152"/>
      <c r="D3" s="153"/>
      <c r="E3" s="152" t="s">
        <v>295</v>
      </c>
      <c r="F3" s="152"/>
      <c r="G3" s="154"/>
      <c r="H3" s="152"/>
      <c r="I3" s="152" t="s">
        <v>237</v>
      </c>
      <c r="J3" s="152"/>
    </row>
    <row r="4" spans="1:10">
      <c r="A4" s="152" t="s">
        <v>293</v>
      </c>
      <c r="B4" s="152"/>
      <c r="C4" s="152"/>
      <c r="D4" s="153"/>
      <c r="E4" s="152"/>
      <c r="F4" s="152"/>
      <c r="G4" s="154"/>
      <c r="H4" s="152"/>
      <c r="I4" s="152"/>
      <c r="J4" s="152"/>
    </row>
    <row r="5" spans="1:10">
      <c r="A5" s="72" t="s">
        <v>0</v>
      </c>
      <c r="B5" s="72" t="s">
        <v>12</v>
      </c>
      <c r="C5" s="72" t="s">
        <v>3</v>
      </c>
      <c r="D5" s="72" t="s">
        <v>2</v>
      </c>
      <c r="E5" s="190" t="s">
        <v>63</v>
      </c>
      <c r="F5" s="191"/>
      <c r="G5" s="190" t="s">
        <v>17</v>
      </c>
      <c r="H5" s="191"/>
      <c r="I5" s="72" t="s">
        <v>66</v>
      </c>
      <c r="J5" s="73" t="s">
        <v>19</v>
      </c>
    </row>
    <row r="6" spans="1:10" ht="19.5" customHeight="1">
      <c r="A6" s="135"/>
      <c r="B6" s="136"/>
      <c r="C6" s="136"/>
      <c r="D6" s="136"/>
      <c r="E6" s="72" t="s">
        <v>4</v>
      </c>
      <c r="F6" s="72" t="s">
        <v>16</v>
      </c>
      <c r="G6" s="137" t="s">
        <v>4</v>
      </c>
      <c r="H6" s="72" t="s">
        <v>16</v>
      </c>
      <c r="I6" s="136" t="s">
        <v>17</v>
      </c>
      <c r="J6" s="138"/>
    </row>
    <row r="7" spans="1:10" ht="21.75" customHeight="1">
      <c r="A7" s="139" t="s">
        <v>10</v>
      </c>
      <c r="B7" s="140" t="s">
        <v>307</v>
      </c>
      <c r="C7" s="76"/>
      <c r="D7" s="76"/>
      <c r="E7" s="76"/>
      <c r="F7" s="76"/>
      <c r="G7" s="77"/>
      <c r="H7" s="76"/>
      <c r="I7" s="76"/>
      <c r="J7" s="76"/>
    </row>
    <row r="8" spans="1:10" ht="21.75" customHeight="1">
      <c r="A8" s="107">
        <v>2.1</v>
      </c>
      <c r="B8" s="79" t="s">
        <v>263</v>
      </c>
      <c r="C8" s="80"/>
      <c r="D8" s="80"/>
      <c r="E8" s="81"/>
      <c r="F8" s="82"/>
      <c r="G8" s="83"/>
      <c r="H8" s="84"/>
      <c r="I8" s="85"/>
      <c r="J8" s="86"/>
    </row>
    <row r="9" spans="1:10">
      <c r="A9" s="76"/>
      <c r="B9" s="87" t="s">
        <v>154</v>
      </c>
      <c r="C9" s="80">
        <v>1</v>
      </c>
      <c r="D9" s="80" t="s">
        <v>155</v>
      </c>
      <c r="E9" s="81">
        <v>18900</v>
      </c>
      <c r="F9" s="81">
        <f t="shared" ref="F9:F31" si="0">C9*E9</f>
        <v>18900</v>
      </c>
      <c r="G9" s="84">
        <v>0</v>
      </c>
      <c r="H9" s="84">
        <f t="shared" ref="H9:H31" si="1">C9*G9</f>
        <v>0</v>
      </c>
      <c r="I9" s="85">
        <f t="shared" ref="I9:I31" si="2">F9+H9</f>
        <v>18900</v>
      </c>
      <c r="J9" s="86"/>
    </row>
    <row r="10" spans="1:10">
      <c r="A10" s="76"/>
      <c r="B10" s="87" t="s">
        <v>156</v>
      </c>
      <c r="C10" s="80">
        <v>20</v>
      </c>
      <c r="D10" s="80" t="s">
        <v>155</v>
      </c>
      <c r="E10" s="81">
        <v>18900</v>
      </c>
      <c r="F10" s="81">
        <f t="shared" si="0"/>
        <v>378000</v>
      </c>
      <c r="G10" s="84">
        <v>0</v>
      </c>
      <c r="H10" s="84">
        <f t="shared" si="1"/>
        <v>0</v>
      </c>
      <c r="I10" s="85">
        <f t="shared" si="2"/>
        <v>378000</v>
      </c>
      <c r="J10" s="86"/>
    </row>
    <row r="11" spans="1:10">
      <c r="A11" s="76"/>
      <c r="B11" s="87" t="s">
        <v>157</v>
      </c>
      <c r="C11" s="80">
        <v>1</v>
      </c>
      <c r="D11" s="80" t="s">
        <v>158</v>
      </c>
      <c r="E11" s="81">
        <v>59000</v>
      </c>
      <c r="F11" s="81">
        <f t="shared" si="0"/>
        <v>59000</v>
      </c>
      <c r="G11" s="84">
        <v>0</v>
      </c>
      <c r="H11" s="84">
        <f t="shared" si="1"/>
        <v>0</v>
      </c>
      <c r="I11" s="85">
        <f t="shared" si="2"/>
        <v>59000</v>
      </c>
      <c r="J11" s="86"/>
    </row>
    <row r="12" spans="1:10">
      <c r="A12" s="76"/>
      <c r="B12" s="98" t="s">
        <v>159</v>
      </c>
      <c r="C12" s="88">
        <v>1</v>
      </c>
      <c r="D12" s="88" t="s">
        <v>6</v>
      </c>
      <c r="E12" s="81">
        <v>15900</v>
      </c>
      <c r="F12" s="81">
        <f t="shared" si="0"/>
        <v>15900</v>
      </c>
      <c r="G12" s="84">
        <v>0</v>
      </c>
      <c r="H12" s="84">
        <f t="shared" si="1"/>
        <v>0</v>
      </c>
      <c r="I12" s="85">
        <f t="shared" si="2"/>
        <v>15900</v>
      </c>
      <c r="J12" s="86"/>
    </row>
    <row r="13" spans="1:10">
      <c r="A13" s="76"/>
      <c r="B13" s="98" t="s">
        <v>160</v>
      </c>
      <c r="C13" s="88">
        <v>1</v>
      </c>
      <c r="D13" s="88" t="s">
        <v>6</v>
      </c>
      <c r="E13" s="81">
        <v>15900</v>
      </c>
      <c r="F13" s="81">
        <f t="shared" si="0"/>
        <v>15900</v>
      </c>
      <c r="G13" s="84">
        <v>0</v>
      </c>
      <c r="H13" s="84">
        <f t="shared" si="1"/>
        <v>0</v>
      </c>
      <c r="I13" s="85">
        <f t="shared" si="2"/>
        <v>15900</v>
      </c>
      <c r="J13" s="86"/>
    </row>
    <row r="14" spans="1:10">
      <c r="A14" s="76"/>
      <c r="B14" s="98" t="s">
        <v>161</v>
      </c>
      <c r="C14" s="88">
        <v>2</v>
      </c>
      <c r="D14" s="88" t="s">
        <v>6</v>
      </c>
      <c r="E14" s="81">
        <v>2300</v>
      </c>
      <c r="F14" s="81">
        <f t="shared" si="0"/>
        <v>4600</v>
      </c>
      <c r="G14" s="84">
        <v>0</v>
      </c>
      <c r="H14" s="84">
        <f t="shared" si="1"/>
        <v>0</v>
      </c>
      <c r="I14" s="85">
        <f t="shared" si="2"/>
        <v>4600</v>
      </c>
      <c r="J14" s="86"/>
    </row>
    <row r="15" spans="1:10">
      <c r="A15" s="76"/>
      <c r="B15" s="98" t="s">
        <v>162</v>
      </c>
      <c r="C15" s="88">
        <v>1</v>
      </c>
      <c r="D15" s="88" t="s">
        <v>158</v>
      </c>
      <c r="E15" s="81">
        <v>37500</v>
      </c>
      <c r="F15" s="81">
        <f t="shared" si="0"/>
        <v>37500</v>
      </c>
      <c r="G15" s="84">
        <v>0</v>
      </c>
      <c r="H15" s="84">
        <f t="shared" si="1"/>
        <v>0</v>
      </c>
      <c r="I15" s="85">
        <f t="shared" si="2"/>
        <v>37500</v>
      </c>
      <c r="J15" s="86"/>
    </row>
    <row r="16" spans="1:10">
      <c r="A16" s="76"/>
      <c r="B16" s="98" t="s">
        <v>163</v>
      </c>
      <c r="C16" s="88">
        <v>1</v>
      </c>
      <c r="D16" s="88" t="s">
        <v>158</v>
      </c>
      <c r="E16" s="81">
        <v>87400</v>
      </c>
      <c r="F16" s="81">
        <f t="shared" si="0"/>
        <v>87400</v>
      </c>
      <c r="G16" s="84">
        <v>0</v>
      </c>
      <c r="H16" s="84">
        <f t="shared" si="1"/>
        <v>0</v>
      </c>
      <c r="I16" s="85">
        <f t="shared" si="2"/>
        <v>87400</v>
      </c>
      <c r="J16" s="86"/>
    </row>
    <row r="17" spans="1:10">
      <c r="A17" s="76"/>
      <c r="B17" s="98" t="s">
        <v>164</v>
      </c>
      <c r="C17" s="88">
        <v>1</v>
      </c>
      <c r="D17" s="88" t="s">
        <v>158</v>
      </c>
      <c r="E17" s="81">
        <v>29900</v>
      </c>
      <c r="F17" s="81">
        <f t="shared" si="0"/>
        <v>29900</v>
      </c>
      <c r="G17" s="84">
        <v>0</v>
      </c>
      <c r="H17" s="84">
        <f t="shared" si="1"/>
        <v>0</v>
      </c>
      <c r="I17" s="85">
        <f t="shared" si="2"/>
        <v>29900</v>
      </c>
      <c r="J17" s="86"/>
    </row>
    <row r="18" spans="1:10">
      <c r="A18" s="99"/>
      <c r="B18" s="98" t="s">
        <v>165</v>
      </c>
      <c r="C18" s="88">
        <v>2</v>
      </c>
      <c r="D18" s="88" t="s">
        <v>158</v>
      </c>
      <c r="E18" s="81">
        <v>18500</v>
      </c>
      <c r="F18" s="81">
        <f t="shared" si="0"/>
        <v>37000</v>
      </c>
      <c r="G18" s="84">
        <v>0</v>
      </c>
      <c r="H18" s="84">
        <f t="shared" si="1"/>
        <v>0</v>
      </c>
      <c r="I18" s="85">
        <f t="shared" si="2"/>
        <v>37000</v>
      </c>
      <c r="J18" s="86"/>
    </row>
    <row r="19" spans="1:10">
      <c r="A19" s="99"/>
      <c r="B19" s="98" t="s">
        <v>166</v>
      </c>
      <c r="C19" s="88">
        <v>1</v>
      </c>
      <c r="D19" s="88" t="s">
        <v>158</v>
      </c>
      <c r="E19" s="81">
        <v>250000</v>
      </c>
      <c r="F19" s="81">
        <f t="shared" si="0"/>
        <v>250000</v>
      </c>
      <c r="G19" s="84">
        <v>0</v>
      </c>
      <c r="H19" s="84">
        <f t="shared" si="1"/>
        <v>0</v>
      </c>
      <c r="I19" s="85">
        <f t="shared" si="2"/>
        <v>250000</v>
      </c>
      <c r="J19" s="86"/>
    </row>
    <row r="20" spans="1:10">
      <c r="A20" s="76"/>
      <c r="B20" s="98" t="s">
        <v>167</v>
      </c>
      <c r="C20" s="88">
        <v>2</v>
      </c>
      <c r="D20" s="88" t="s">
        <v>158</v>
      </c>
      <c r="E20" s="81">
        <v>49500</v>
      </c>
      <c r="F20" s="81">
        <f t="shared" si="0"/>
        <v>99000</v>
      </c>
      <c r="G20" s="84">
        <v>0</v>
      </c>
      <c r="H20" s="84">
        <f t="shared" si="1"/>
        <v>0</v>
      </c>
      <c r="I20" s="85">
        <f t="shared" si="2"/>
        <v>99000</v>
      </c>
      <c r="J20" s="86"/>
    </row>
    <row r="21" spans="1:10">
      <c r="A21" s="99"/>
      <c r="B21" s="98" t="s">
        <v>168</v>
      </c>
      <c r="C21" s="88">
        <v>1</v>
      </c>
      <c r="D21" s="88" t="s">
        <v>158</v>
      </c>
      <c r="E21" s="81">
        <v>49000</v>
      </c>
      <c r="F21" s="81">
        <f t="shared" si="0"/>
        <v>49000</v>
      </c>
      <c r="G21" s="84">
        <v>0</v>
      </c>
      <c r="H21" s="84">
        <f t="shared" si="1"/>
        <v>0</v>
      </c>
      <c r="I21" s="85">
        <f t="shared" si="2"/>
        <v>49000</v>
      </c>
      <c r="J21" s="86"/>
    </row>
    <row r="22" spans="1:10">
      <c r="A22" s="76"/>
      <c r="B22" s="98" t="s">
        <v>169</v>
      </c>
      <c r="C22" s="88">
        <v>1</v>
      </c>
      <c r="D22" s="88" t="s">
        <v>158</v>
      </c>
      <c r="E22" s="81">
        <v>50000</v>
      </c>
      <c r="F22" s="81">
        <f t="shared" si="0"/>
        <v>50000</v>
      </c>
      <c r="G22" s="83">
        <v>0</v>
      </c>
      <c r="H22" s="84">
        <f t="shared" si="1"/>
        <v>0</v>
      </c>
      <c r="I22" s="85">
        <f t="shared" si="2"/>
        <v>50000</v>
      </c>
      <c r="J22" s="86"/>
    </row>
    <row r="23" spans="1:10">
      <c r="A23" s="99"/>
      <c r="B23" s="98" t="s">
        <v>170</v>
      </c>
      <c r="C23" s="88">
        <v>1</v>
      </c>
      <c r="D23" s="88" t="s">
        <v>158</v>
      </c>
      <c r="E23" s="81">
        <v>19900</v>
      </c>
      <c r="F23" s="81">
        <f t="shared" si="0"/>
        <v>19900</v>
      </c>
      <c r="G23" s="84">
        <v>0</v>
      </c>
      <c r="H23" s="84">
        <f t="shared" si="1"/>
        <v>0</v>
      </c>
      <c r="I23" s="85">
        <f t="shared" si="2"/>
        <v>19900</v>
      </c>
      <c r="J23" s="86"/>
    </row>
    <row r="24" spans="1:10">
      <c r="A24" s="76"/>
      <c r="B24" s="98" t="s">
        <v>289</v>
      </c>
      <c r="C24" s="88">
        <v>1</v>
      </c>
      <c r="D24" s="88" t="s">
        <v>158</v>
      </c>
      <c r="E24" s="81">
        <v>274250</v>
      </c>
      <c r="F24" s="81">
        <f t="shared" si="0"/>
        <v>274250</v>
      </c>
      <c r="G24" s="84">
        <v>0</v>
      </c>
      <c r="H24" s="84">
        <f t="shared" si="1"/>
        <v>0</v>
      </c>
      <c r="I24" s="85">
        <f t="shared" si="2"/>
        <v>274250</v>
      </c>
      <c r="J24" s="86"/>
    </row>
    <row r="25" spans="1:10">
      <c r="A25" s="76"/>
      <c r="B25" s="98" t="s">
        <v>290</v>
      </c>
      <c r="C25" s="88">
        <v>1</v>
      </c>
      <c r="D25" s="88" t="s">
        <v>6</v>
      </c>
      <c r="E25" s="81">
        <v>8500</v>
      </c>
      <c r="F25" s="81">
        <f t="shared" si="0"/>
        <v>8500</v>
      </c>
      <c r="G25" s="84">
        <v>0</v>
      </c>
      <c r="H25" s="84">
        <f t="shared" si="1"/>
        <v>0</v>
      </c>
      <c r="I25" s="85">
        <f t="shared" si="2"/>
        <v>8500</v>
      </c>
      <c r="J25" s="86"/>
    </row>
    <row r="26" spans="1:10">
      <c r="A26" s="99"/>
      <c r="B26" s="98" t="s">
        <v>171</v>
      </c>
      <c r="C26" s="88">
        <v>1</v>
      </c>
      <c r="D26" s="88" t="s">
        <v>158</v>
      </c>
      <c r="E26" s="81">
        <v>1800</v>
      </c>
      <c r="F26" s="81">
        <f t="shared" si="0"/>
        <v>1800</v>
      </c>
      <c r="G26" s="84">
        <v>0</v>
      </c>
      <c r="H26" s="84">
        <f t="shared" si="1"/>
        <v>0</v>
      </c>
      <c r="I26" s="85">
        <f t="shared" si="2"/>
        <v>1800</v>
      </c>
      <c r="J26" s="86"/>
    </row>
    <row r="27" spans="1:10">
      <c r="A27" s="76"/>
      <c r="B27" s="98" t="s">
        <v>172</v>
      </c>
      <c r="C27" s="88">
        <v>1</v>
      </c>
      <c r="D27" s="88" t="s">
        <v>158</v>
      </c>
      <c r="E27" s="81">
        <v>5000</v>
      </c>
      <c r="F27" s="81">
        <f t="shared" si="0"/>
        <v>5000</v>
      </c>
      <c r="G27" s="84">
        <v>0</v>
      </c>
      <c r="H27" s="84">
        <f t="shared" si="1"/>
        <v>0</v>
      </c>
      <c r="I27" s="85">
        <f t="shared" si="2"/>
        <v>5000</v>
      </c>
      <c r="J27" s="86"/>
    </row>
    <row r="28" spans="1:10">
      <c r="A28" s="99"/>
      <c r="B28" s="98" t="s">
        <v>173</v>
      </c>
      <c r="C28" s="88">
        <v>1</v>
      </c>
      <c r="D28" s="88" t="s">
        <v>6</v>
      </c>
      <c r="E28" s="81">
        <v>3500</v>
      </c>
      <c r="F28" s="81">
        <f t="shared" si="0"/>
        <v>3500</v>
      </c>
      <c r="G28" s="84">
        <v>0</v>
      </c>
      <c r="H28" s="84">
        <f t="shared" si="1"/>
        <v>0</v>
      </c>
      <c r="I28" s="85">
        <f t="shared" si="2"/>
        <v>3500</v>
      </c>
      <c r="J28" s="86"/>
    </row>
    <row r="29" spans="1:10">
      <c r="A29" s="76"/>
      <c r="B29" s="98" t="s">
        <v>174</v>
      </c>
      <c r="C29" s="88">
        <v>1</v>
      </c>
      <c r="D29" s="88" t="s">
        <v>175</v>
      </c>
      <c r="E29" s="81">
        <v>25000</v>
      </c>
      <c r="F29" s="81">
        <f t="shared" si="0"/>
        <v>25000</v>
      </c>
      <c r="G29" s="84">
        <v>0</v>
      </c>
      <c r="H29" s="84">
        <f t="shared" si="1"/>
        <v>0</v>
      </c>
      <c r="I29" s="85">
        <f t="shared" si="2"/>
        <v>25000</v>
      </c>
      <c r="J29" s="86"/>
    </row>
    <row r="30" spans="1:10">
      <c r="A30" s="76"/>
      <c r="B30" s="87" t="s">
        <v>176</v>
      </c>
      <c r="C30" s="80">
        <v>1</v>
      </c>
      <c r="D30" s="80" t="s">
        <v>38</v>
      </c>
      <c r="E30" s="81">
        <v>60000</v>
      </c>
      <c r="F30" s="81">
        <f t="shared" si="0"/>
        <v>60000</v>
      </c>
      <c r="G30" s="83"/>
      <c r="H30" s="84">
        <f t="shared" si="1"/>
        <v>0</v>
      </c>
      <c r="I30" s="85">
        <f t="shared" si="2"/>
        <v>60000</v>
      </c>
      <c r="J30" s="86"/>
    </row>
    <row r="31" spans="1:10">
      <c r="A31" s="76"/>
      <c r="B31" s="87" t="s">
        <v>177</v>
      </c>
      <c r="C31" s="80">
        <v>1</v>
      </c>
      <c r="D31" s="80" t="s">
        <v>6</v>
      </c>
      <c r="E31" s="96">
        <v>20000</v>
      </c>
      <c r="F31" s="81">
        <f t="shared" si="0"/>
        <v>20000</v>
      </c>
      <c r="G31" s="84">
        <v>0</v>
      </c>
      <c r="H31" s="84">
        <f t="shared" si="1"/>
        <v>0</v>
      </c>
      <c r="I31" s="85">
        <f t="shared" si="2"/>
        <v>20000</v>
      </c>
      <c r="J31" s="86"/>
    </row>
    <row r="32" spans="1:10">
      <c r="A32" s="76"/>
      <c r="B32" s="87" t="s">
        <v>178</v>
      </c>
      <c r="C32" s="80"/>
      <c r="D32" s="80"/>
      <c r="E32" s="81"/>
      <c r="F32" s="82"/>
      <c r="G32" s="83"/>
      <c r="H32" s="84"/>
      <c r="I32" s="85"/>
      <c r="J32" s="86"/>
    </row>
    <row r="33" spans="1:10">
      <c r="A33" s="139"/>
      <c r="B33" s="141" t="s">
        <v>64</v>
      </c>
      <c r="C33" s="142"/>
      <c r="D33" s="142"/>
      <c r="E33" s="143"/>
      <c r="F33" s="143">
        <f>SUM(F8:F32)</f>
        <v>1550050</v>
      </c>
      <c r="G33" s="144"/>
      <c r="H33" s="143">
        <f>SUM(H8:H32)</f>
        <v>0</v>
      </c>
      <c r="I33" s="143">
        <f>SUM(I9:I32)</f>
        <v>1550050</v>
      </c>
      <c r="J33" s="145"/>
    </row>
    <row r="34" spans="1:10">
      <c r="A34" s="69"/>
      <c r="B34" s="69"/>
      <c r="C34" s="69"/>
      <c r="D34" s="70"/>
      <c r="E34" s="69"/>
      <c r="F34" s="69"/>
      <c r="G34" s="71"/>
      <c r="H34" s="69" t="s">
        <v>65</v>
      </c>
      <c r="I34" s="69"/>
      <c r="J34" s="69"/>
    </row>
    <row r="35" spans="1:10" s="155" customFormat="1">
      <c r="A35" s="189" t="str">
        <f>A1</f>
        <v>แบบแสดงรายการ ปริมาณและราคา</v>
      </c>
      <c r="B35" s="189"/>
      <c r="C35" s="189"/>
      <c r="D35" s="189"/>
      <c r="E35" s="189"/>
      <c r="F35" s="189"/>
      <c r="G35" s="189"/>
      <c r="H35" s="189"/>
      <c r="I35" s="189"/>
      <c r="J35" s="189"/>
    </row>
    <row r="36" spans="1:10" s="155" customFormat="1">
      <c r="A36" s="189" t="str">
        <f>A2</f>
        <v>ครุภัณฑ์จัดซื้อหรือ สั่งซื้อ</v>
      </c>
      <c r="B36" s="189"/>
      <c r="C36" s="189"/>
      <c r="D36" s="189"/>
      <c r="E36" s="189"/>
      <c r="F36" s="189"/>
      <c r="G36" s="189"/>
      <c r="H36" s="189"/>
      <c r="I36" s="189"/>
      <c r="J36" s="189"/>
    </row>
    <row r="37" spans="1:10" s="155" customFormat="1">
      <c r="A37" s="152" t="str">
        <f>A3</f>
        <v>รายการ งานปรับปรุงห้องพักอาจารยย์และสำนักงานภาควิชาสถิติประยุกต์ จำนวน 1 งาน</v>
      </c>
      <c r="B37" s="152"/>
      <c r="C37" s="152"/>
      <c r="D37" s="153"/>
      <c r="E37" s="152" t="str">
        <f>E3</f>
        <v>หน่วยงานเจ้าของโครงการ    ภาควิชาสถิติประยุกต์</v>
      </c>
      <c r="F37" s="152"/>
      <c r="G37" s="154"/>
      <c r="H37" s="152"/>
      <c r="I37" s="152" t="s">
        <v>238</v>
      </c>
      <c r="J37" s="152"/>
    </row>
    <row r="38" spans="1:10" s="155" customFormat="1">
      <c r="A38" s="152" t="str">
        <f>A4</f>
        <v>สถานที่ก่อสร้าง ชั้น 5 อาคารคณะวิทยาศาสตร์ประยุกต์</v>
      </c>
      <c r="B38" s="152"/>
      <c r="C38" s="152"/>
      <c r="D38" s="153"/>
      <c r="E38" s="152"/>
      <c r="F38" s="152"/>
      <c r="G38" s="154"/>
      <c r="H38" s="152"/>
      <c r="I38" s="152"/>
      <c r="J38" s="152"/>
    </row>
    <row r="39" spans="1:10">
      <c r="A39" s="69"/>
      <c r="B39" s="69"/>
      <c r="C39" s="69"/>
      <c r="D39" s="70"/>
      <c r="E39" s="69"/>
      <c r="F39" s="69"/>
      <c r="G39" s="71"/>
      <c r="H39" s="69"/>
      <c r="I39" s="69"/>
      <c r="J39" s="69"/>
    </row>
    <row r="40" spans="1:10">
      <c r="A40" s="72" t="s">
        <v>0</v>
      </c>
      <c r="B40" s="72" t="s">
        <v>12</v>
      </c>
      <c r="C40" s="72" t="s">
        <v>3</v>
      </c>
      <c r="D40" s="72" t="s">
        <v>2</v>
      </c>
      <c r="E40" s="190" t="s">
        <v>63</v>
      </c>
      <c r="F40" s="191"/>
      <c r="G40" s="190" t="s">
        <v>17</v>
      </c>
      <c r="H40" s="191"/>
      <c r="I40" s="72" t="s">
        <v>66</v>
      </c>
      <c r="J40" s="73" t="s">
        <v>19</v>
      </c>
    </row>
    <row r="41" spans="1:10">
      <c r="A41" s="74"/>
      <c r="B41" s="75"/>
      <c r="C41" s="75"/>
      <c r="D41" s="75"/>
      <c r="E41" s="76" t="s">
        <v>4</v>
      </c>
      <c r="F41" s="76" t="s">
        <v>16</v>
      </c>
      <c r="G41" s="77" t="s">
        <v>4</v>
      </c>
      <c r="H41" s="76" t="s">
        <v>16</v>
      </c>
      <c r="I41" s="75" t="s">
        <v>17</v>
      </c>
      <c r="J41" s="78"/>
    </row>
    <row r="42" spans="1:10">
      <c r="A42" s="76">
        <v>2.2000000000000002</v>
      </c>
      <c r="B42" s="79" t="s">
        <v>264</v>
      </c>
      <c r="C42" s="80"/>
      <c r="D42" s="80"/>
      <c r="E42" s="81"/>
      <c r="F42" s="82"/>
      <c r="G42" s="83"/>
      <c r="H42" s="84"/>
      <c r="I42" s="85"/>
      <c r="J42" s="86"/>
    </row>
    <row r="43" spans="1:10">
      <c r="A43" s="76"/>
      <c r="B43" s="87" t="s">
        <v>179</v>
      </c>
      <c r="C43" s="88">
        <v>2</v>
      </c>
      <c r="D43" s="88" t="s">
        <v>158</v>
      </c>
      <c r="E43" s="81">
        <v>26500</v>
      </c>
      <c r="F43" s="81">
        <f>C43*E43</f>
        <v>53000</v>
      </c>
      <c r="G43" s="84"/>
      <c r="H43" s="84">
        <f>C43*G43</f>
        <v>0</v>
      </c>
      <c r="I43" s="85">
        <f>F43+H43</f>
        <v>53000</v>
      </c>
      <c r="J43" s="86"/>
    </row>
    <row r="44" spans="1:10">
      <c r="A44" s="76"/>
      <c r="B44" s="87" t="s">
        <v>180</v>
      </c>
      <c r="C44" s="80">
        <v>2</v>
      </c>
      <c r="D44" s="88" t="s">
        <v>158</v>
      </c>
      <c r="E44" s="81">
        <v>48000</v>
      </c>
      <c r="F44" s="81">
        <f>C44*E44</f>
        <v>96000</v>
      </c>
      <c r="G44" s="84"/>
      <c r="H44" s="84">
        <f>C44*G44</f>
        <v>0</v>
      </c>
      <c r="I44" s="85">
        <f>F44+H44</f>
        <v>96000</v>
      </c>
      <c r="J44" s="86"/>
    </row>
    <row r="45" spans="1:10">
      <c r="A45" s="76"/>
      <c r="B45" s="87" t="s">
        <v>176</v>
      </c>
      <c r="C45" s="80">
        <v>1</v>
      </c>
      <c r="D45" s="80" t="s">
        <v>38</v>
      </c>
      <c r="E45" s="81">
        <v>20000</v>
      </c>
      <c r="F45" s="82">
        <f>C45*E45</f>
        <v>20000</v>
      </c>
      <c r="G45" s="83"/>
      <c r="H45" s="84">
        <f>C45*G45</f>
        <v>0</v>
      </c>
      <c r="I45" s="85">
        <f>F45+H45</f>
        <v>20000</v>
      </c>
      <c r="J45" s="86"/>
    </row>
    <row r="46" spans="1:10">
      <c r="A46" s="76"/>
      <c r="B46" s="87" t="s">
        <v>177</v>
      </c>
      <c r="C46" s="80">
        <v>1</v>
      </c>
      <c r="D46" s="80" t="s">
        <v>6</v>
      </c>
      <c r="E46" s="81">
        <v>8000</v>
      </c>
      <c r="F46" s="82">
        <f>C46*E46</f>
        <v>8000</v>
      </c>
      <c r="G46" s="84"/>
      <c r="H46" s="84">
        <f>C46*G46</f>
        <v>0</v>
      </c>
      <c r="I46" s="85">
        <f>F46+H46</f>
        <v>8000</v>
      </c>
      <c r="J46" s="86"/>
    </row>
    <row r="47" spans="1:10">
      <c r="A47" s="76"/>
      <c r="B47" s="87" t="s">
        <v>178</v>
      </c>
      <c r="C47" s="80"/>
      <c r="D47" s="80"/>
      <c r="E47" s="81"/>
      <c r="F47" s="82"/>
      <c r="G47" s="83"/>
      <c r="H47" s="84"/>
      <c r="I47" s="85"/>
      <c r="J47" s="86"/>
    </row>
    <row r="48" spans="1:10">
      <c r="A48" s="76"/>
      <c r="B48" s="87"/>
      <c r="C48" s="80"/>
      <c r="D48" s="80"/>
      <c r="E48" s="81"/>
      <c r="F48" s="82"/>
      <c r="G48" s="83"/>
      <c r="H48" s="84"/>
      <c r="I48" s="85"/>
      <c r="J48" s="86"/>
    </row>
    <row r="49" spans="1:10">
      <c r="A49" s="76"/>
      <c r="B49" s="87"/>
      <c r="C49" s="80"/>
      <c r="D49" s="80"/>
      <c r="E49" s="81"/>
      <c r="F49" s="82"/>
      <c r="G49" s="84"/>
      <c r="H49" s="84"/>
      <c r="I49" s="85"/>
      <c r="J49" s="86"/>
    </row>
    <row r="50" spans="1:10">
      <c r="A50" s="76"/>
      <c r="B50" s="87"/>
      <c r="C50" s="80"/>
      <c r="D50" s="80"/>
      <c r="E50" s="81"/>
      <c r="F50" s="82"/>
      <c r="G50" s="83"/>
      <c r="H50" s="84"/>
      <c r="I50" s="85"/>
      <c r="J50" s="86"/>
    </row>
    <row r="51" spans="1:10">
      <c r="A51" s="76"/>
      <c r="B51" s="87"/>
      <c r="C51" s="80"/>
      <c r="D51" s="80"/>
      <c r="E51" s="81"/>
      <c r="F51" s="82"/>
      <c r="G51" s="84"/>
      <c r="H51" s="84"/>
      <c r="I51" s="85"/>
      <c r="J51" s="86"/>
    </row>
    <row r="52" spans="1:10">
      <c r="A52" s="76"/>
      <c r="B52" s="87"/>
      <c r="C52" s="80"/>
      <c r="D52" s="80"/>
      <c r="E52" s="81"/>
      <c r="F52" s="82"/>
      <c r="G52" s="83"/>
      <c r="H52" s="84"/>
      <c r="I52" s="85"/>
      <c r="J52" s="86"/>
    </row>
    <row r="53" spans="1:10">
      <c r="A53" s="76"/>
      <c r="B53" s="98"/>
      <c r="C53" s="88"/>
      <c r="D53" s="88"/>
      <c r="E53" s="81"/>
      <c r="F53" s="81"/>
      <c r="G53" s="84"/>
      <c r="H53" s="84"/>
      <c r="I53" s="85"/>
      <c r="J53" s="86"/>
    </row>
    <row r="54" spans="1:10">
      <c r="A54" s="99"/>
      <c r="B54" s="98"/>
      <c r="C54" s="88"/>
      <c r="D54" s="88"/>
      <c r="E54" s="81"/>
      <c r="F54" s="81"/>
      <c r="G54" s="84"/>
      <c r="H54" s="84"/>
      <c r="I54" s="85"/>
      <c r="J54" s="86"/>
    </row>
    <row r="55" spans="1:10">
      <c r="A55" s="99"/>
      <c r="B55" s="98"/>
      <c r="C55" s="88"/>
      <c r="D55" s="88"/>
      <c r="E55" s="81"/>
      <c r="F55" s="81"/>
      <c r="G55" s="84"/>
      <c r="H55" s="84"/>
      <c r="I55" s="85">
        <f>F55+H55</f>
        <v>0</v>
      </c>
      <c r="J55" s="86"/>
    </row>
    <row r="56" spans="1:10">
      <c r="A56" s="76"/>
      <c r="B56" s="98"/>
      <c r="C56" s="88"/>
      <c r="D56" s="88"/>
      <c r="E56" s="81"/>
      <c r="F56" s="81"/>
      <c r="G56" s="83"/>
      <c r="H56" s="84"/>
      <c r="I56" s="85">
        <f>F56+H56</f>
        <v>0</v>
      </c>
      <c r="J56" s="86"/>
    </row>
    <row r="57" spans="1:10">
      <c r="A57" s="99"/>
      <c r="B57" s="98"/>
      <c r="C57" s="88"/>
      <c r="D57" s="88"/>
      <c r="E57" s="81"/>
      <c r="F57" s="81"/>
      <c r="G57" s="84"/>
      <c r="H57" s="84"/>
      <c r="I57" s="85">
        <f>F57+H57</f>
        <v>0</v>
      </c>
      <c r="J57" s="86"/>
    </row>
    <row r="58" spans="1:10">
      <c r="A58" s="76"/>
      <c r="B58" s="98"/>
      <c r="C58" s="88"/>
      <c r="D58" s="88"/>
      <c r="E58" s="81"/>
      <c r="F58" s="81"/>
      <c r="G58" s="84"/>
      <c r="H58" s="84"/>
      <c r="I58" s="85">
        <f>F58+H58</f>
        <v>0</v>
      </c>
      <c r="J58" s="86"/>
    </row>
    <row r="59" spans="1:10">
      <c r="A59" s="99"/>
      <c r="B59" s="98"/>
      <c r="C59" s="88"/>
      <c r="D59" s="88"/>
      <c r="E59" s="81"/>
      <c r="F59" s="81"/>
      <c r="G59" s="84"/>
      <c r="H59" s="84"/>
      <c r="I59" s="85">
        <f>F59+H59</f>
        <v>0</v>
      </c>
      <c r="J59" s="86"/>
    </row>
    <row r="60" spans="1:10">
      <c r="A60" s="76"/>
      <c r="B60" s="98"/>
      <c r="C60" s="88"/>
      <c r="D60" s="88"/>
      <c r="E60" s="81"/>
      <c r="F60" s="81"/>
      <c r="G60" s="84"/>
      <c r="H60" s="84"/>
      <c r="I60" s="85"/>
      <c r="J60" s="86"/>
    </row>
    <row r="61" spans="1:10">
      <c r="A61" s="76"/>
      <c r="B61" s="87"/>
      <c r="C61" s="80"/>
      <c r="D61" s="80"/>
      <c r="E61" s="81"/>
      <c r="F61" s="82"/>
      <c r="G61" s="83"/>
      <c r="H61" s="84"/>
      <c r="I61" s="85"/>
      <c r="J61" s="86"/>
    </row>
    <row r="62" spans="1:10">
      <c r="A62" s="76"/>
      <c r="B62" s="87"/>
      <c r="C62" s="80"/>
      <c r="D62" s="80"/>
      <c r="E62" s="81"/>
      <c r="F62" s="82"/>
      <c r="G62" s="83"/>
      <c r="H62" s="84"/>
      <c r="I62" s="85"/>
      <c r="J62" s="86"/>
    </row>
    <row r="63" spans="1:10">
      <c r="A63" s="76"/>
      <c r="B63" s="87"/>
      <c r="C63" s="80"/>
      <c r="D63" s="80"/>
      <c r="E63" s="81"/>
      <c r="F63" s="82"/>
      <c r="G63" s="83"/>
      <c r="H63" s="84"/>
      <c r="I63" s="85"/>
      <c r="J63" s="86"/>
    </row>
    <row r="64" spans="1:10">
      <c r="A64" s="76"/>
      <c r="B64" s="87"/>
      <c r="C64" s="80"/>
      <c r="D64" s="80"/>
      <c r="E64" s="81"/>
      <c r="F64" s="82"/>
      <c r="G64" s="83"/>
      <c r="H64" s="84"/>
      <c r="I64" s="85"/>
      <c r="J64" s="86"/>
    </row>
    <row r="65" spans="1:10" ht="24.75" thickBot="1">
      <c r="A65" s="76"/>
      <c r="B65" s="87"/>
      <c r="C65" s="80"/>
      <c r="D65" s="80"/>
      <c r="E65" s="81"/>
      <c r="F65" s="82"/>
      <c r="G65" s="83"/>
      <c r="H65" s="84"/>
      <c r="I65" s="85"/>
      <c r="J65" s="86"/>
    </row>
    <row r="66" spans="1:10" ht="24.75" thickBot="1">
      <c r="A66" s="89"/>
      <c r="B66" s="90" t="s">
        <v>64</v>
      </c>
      <c r="C66" s="91"/>
      <c r="D66" s="91"/>
      <c r="E66" s="92"/>
      <c r="F66" s="92">
        <f>SUM(F42:F65)</f>
        <v>177000</v>
      </c>
      <c r="G66" s="93"/>
      <c r="H66" s="92">
        <f>SUM(H42:H65)</f>
        <v>0</v>
      </c>
      <c r="I66" s="92">
        <f>SUM(I43:I65)</f>
        <v>177000</v>
      </c>
      <c r="J66" s="94"/>
    </row>
    <row r="67" spans="1:10">
      <c r="A67" s="69"/>
      <c r="B67" s="69"/>
      <c r="C67" s="69"/>
      <c r="D67" s="70"/>
      <c r="E67" s="69"/>
      <c r="F67" s="69"/>
      <c r="G67" s="71"/>
      <c r="H67" s="69" t="s">
        <v>65</v>
      </c>
      <c r="I67" s="69"/>
      <c r="J67" s="69"/>
    </row>
    <row r="68" spans="1:10" s="155" customFormat="1">
      <c r="A68" s="189" t="str">
        <f>A1</f>
        <v>แบบแสดงรายการ ปริมาณและราคา</v>
      </c>
      <c r="B68" s="189"/>
      <c r="C68" s="189"/>
      <c r="D68" s="189"/>
      <c r="E68" s="189"/>
      <c r="F68" s="189"/>
      <c r="G68" s="189"/>
      <c r="H68" s="189"/>
      <c r="I68" s="189"/>
      <c r="J68" s="189"/>
    </row>
    <row r="69" spans="1:10" s="155" customFormat="1">
      <c r="A69" s="189" t="str">
        <f>A2</f>
        <v>ครุภัณฑ์จัดซื้อหรือ สั่งซื้อ</v>
      </c>
      <c r="B69" s="189"/>
      <c r="C69" s="189"/>
      <c r="D69" s="189"/>
      <c r="E69" s="189"/>
      <c r="F69" s="189"/>
      <c r="G69" s="189"/>
      <c r="H69" s="189"/>
      <c r="I69" s="189"/>
      <c r="J69" s="189"/>
    </row>
    <row r="70" spans="1:10" s="155" customFormat="1">
      <c r="A70" s="152" t="str">
        <f>A3</f>
        <v>รายการ งานปรับปรุงห้องพักอาจารยย์และสำนักงานภาควิชาสถิติประยุกต์ จำนวน 1 งาน</v>
      </c>
      <c r="B70" s="152"/>
      <c r="C70" s="152"/>
      <c r="D70" s="153"/>
      <c r="E70" s="152" t="str">
        <f>E37</f>
        <v>หน่วยงานเจ้าของโครงการ    ภาควิชาสถิติประยุกต์</v>
      </c>
      <c r="F70" s="152"/>
      <c r="G70" s="154"/>
      <c r="H70" s="152"/>
      <c r="I70" s="152" t="s">
        <v>239</v>
      </c>
      <c r="J70" s="152"/>
    </row>
    <row r="71" spans="1:10" s="155" customFormat="1">
      <c r="A71" s="152" t="str">
        <f>A4</f>
        <v>สถานที่ก่อสร้าง ชั้น 5 อาคารคณะวิทยาศาสตร์ประยุกต์</v>
      </c>
      <c r="B71" s="152"/>
      <c r="C71" s="152"/>
      <c r="D71" s="153"/>
      <c r="E71" s="152"/>
      <c r="F71" s="152"/>
      <c r="G71" s="154"/>
      <c r="H71" s="152"/>
      <c r="I71" s="152"/>
      <c r="J71" s="152"/>
    </row>
    <row r="72" spans="1:10" s="155" customFormat="1">
      <c r="A72" s="152"/>
      <c r="B72" s="152"/>
      <c r="C72" s="152"/>
      <c r="D72" s="153"/>
      <c r="E72" s="152"/>
      <c r="F72" s="152"/>
      <c r="G72" s="154"/>
      <c r="H72" s="152"/>
      <c r="I72" s="152"/>
      <c r="J72" s="152"/>
    </row>
    <row r="73" spans="1:10">
      <c r="A73" s="72" t="s">
        <v>0</v>
      </c>
      <c r="B73" s="72" t="s">
        <v>12</v>
      </c>
      <c r="C73" s="72" t="s">
        <v>3</v>
      </c>
      <c r="D73" s="72" t="s">
        <v>2</v>
      </c>
      <c r="E73" s="190" t="s">
        <v>63</v>
      </c>
      <c r="F73" s="191"/>
      <c r="G73" s="190" t="s">
        <v>17</v>
      </c>
      <c r="H73" s="191"/>
      <c r="I73" s="72" t="s">
        <v>66</v>
      </c>
      <c r="J73" s="73" t="s">
        <v>19</v>
      </c>
    </row>
    <row r="74" spans="1:10">
      <c r="A74" s="74"/>
      <c r="B74" s="75"/>
      <c r="C74" s="75"/>
      <c r="D74" s="75"/>
      <c r="E74" s="76" t="s">
        <v>4</v>
      </c>
      <c r="F74" s="76" t="s">
        <v>16</v>
      </c>
      <c r="G74" s="77" t="s">
        <v>4</v>
      </c>
      <c r="H74" s="76" t="s">
        <v>16</v>
      </c>
      <c r="I74" s="75" t="s">
        <v>17</v>
      </c>
      <c r="J74" s="78"/>
    </row>
    <row r="75" spans="1:10">
      <c r="A75" s="139">
        <v>2.2999999999999998</v>
      </c>
      <c r="B75" s="111" t="s">
        <v>181</v>
      </c>
      <c r="C75" s="80">
        <v>2</v>
      </c>
      <c r="D75" s="88" t="s">
        <v>6</v>
      </c>
      <c r="E75" s="81">
        <v>90000</v>
      </c>
      <c r="F75" s="82">
        <f>C75*E75</f>
        <v>180000</v>
      </c>
      <c r="G75" s="83">
        <v>0</v>
      </c>
      <c r="H75" s="84">
        <f>C75*G75</f>
        <v>0</v>
      </c>
      <c r="I75" s="85">
        <f>F75+H75</f>
        <v>180000</v>
      </c>
      <c r="J75" s="86"/>
    </row>
    <row r="76" spans="1:10">
      <c r="A76" s="139">
        <v>2.4</v>
      </c>
      <c r="B76" s="111" t="s">
        <v>182</v>
      </c>
      <c r="C76" s="80">
        <v>40</v>
      </c>
      <c r="D76" s="80" t="s">
        <v>158</v>
      </c>
      <c r="E76" s="81">
        <v>11000</v>
      </c>
      <c r="F76" s="82">
        <f>C76*E76</f>
        <v>440000</v>
      </c>
      <c r="G76" s="83"/>
      <c r="H76" s="84"/>
      <c r="I76" s="85">
        <f>F76+H76</f>
        <v>440000</v>
      </c>
      <c r="J76" s="86"/>
    </row>
    <row r="77" spans="1:10">
      <c r="A77" s="76"/>
      <c r="B77" s="87"/>
      <c r="C77" s="88"/>
      <c r="D77" s="88"/>
      <c r="E77" s="81"/>
      <c r="F77" s="81"/>
      <c r="G77" s="84"/>
      <c r="H77" s="84"/>
      <c r="I77" s="85"/>
      <c r="J77" s="86"/>
    </row>
    <row r="78" spans="1:10">
      <c r="A78" s="76"/>
      <c r="B78" s="87"/>
      <c r="C78" s="80"/>
      <c r="D78" s="88"/>
      <c r="E78" s="81"/>
      <c r="F78" s="81"/>
      <c r="G78" s="84"/>
      <c r="H78" s="84"/>
      <c r="I78" s="85"/>
      <c r="J78" s="86"/>
    </row>
    <row r="79" spans="1:10">
      <c r="A79" s="76"/>
      <c r="B79" s="87"/>
      <c r="C79" s="80"/>
      <c r="D79" s="80"/>
      <c r="E79" s="81"/>
      <c r="F79" s="82"/>
      <c r="G79" s="83"/>
      <c r="H79" s="84"/>
      <c r="I79" s="85"/>
      <c r="J79" s="86"/>
    </row>
    <row r="80" spans="1:10">
      <c r="A80" s="76"/>
      <c r="B80" s="87"/>
      <c r="C80" s="80"/>
      <c r="D80" s="80"/>
      <c r="E80" s="81"/>
      <c r="F80" s="82"/>
      <c r="G80" s="83"/>
      <c r="H80" s="84"/>
      <c r="I80" s="85"/>
      <c r="J80" s="86"/>
    </row>
    <row r="81" spans="1:10">
      <c r="A81" s="76"/>
      <c r="B81" s="87"/>
      <c r="C81" s="80"/>
      <c r="D81" s="80"/>
      <c r="E81" s="81"/>
      <c r="F81" s="82"/>
      <c r="G81" s="83"/>
      <c r="H81" s="84"/>
      <c r="I81" s="85"/>
      <c r="J81" s="86"/>
    </row>
    <row r="82" spans="1:10">
      <c r="A82" s="76"/>
      <c r="B82" s="87"/>
      <c r="C82" s="80"/>
      <c r="D82" s="80"/>
      <c r="E82" s="81"/>
      <c r="F82" s="82"/>
      <c r="G82" s="83"/>
      <c r="H82" s="84"/>
      <c r="I82" s="85"/>
      <c r="J82" s="86"/>
    </row>
    <row r="83" spans="1:10">
      <c r="A83" s="76"/>
      <c r="B83" s="87"/>
      <c r="C83" s="80"/>
      <c r="D83" s="80"/>
      <c r="E83" s="81"/>
      <c r="F83" s="82"/>
      <c r="G83" s="84"/>
      <c r="H83" s="84"/>
      <c r="I83" s="85"/>
      <c r="J83" s="86"/>
    </row>
    <row r="84" spans="1:10">
      <c r="A84" s="76"/>
      <c r="B84" s="87"/>
      <c r="C84" s="80"/>
      <c r="D84" s="80"/>
      <c r="E84" s="81"/>
      <c r="F84" s="82"/>
      <c r="G84" s="83"/>
      <c r="H84" s="84"/>
      <c r="I84" s="85"/>
      <c r="J84" s="86"/>
    </row>
    <row r="85" spans="1:10">
      <c r="A85" s="76"/>
      <c r="B85" s="87"/>
      <c r="C85" s="80"/>
      <c r="D85" s="80"/>
      <c r="E85" s="81"/>
      <c r="F85" s="82"/>
      <c r="G85" s="84"/>
      <c r="H85" s="84"/>
      <c r="I85" s="85"/>
      <c r="J85" s="86"/>
    </row>
    <row r="86" spans="1:10">
      <c r="A86" s="76"/>
      <c r="B86" s="87"/>
      <c r="C86" s="80"/>
      <c r="D86" s="80"/>
      <c r="E86" s="81"/>
      <c r="F86" s="82"/>
      <c r="G86" s="83"/>
      <c r="H86" s="84"/>
      <c r="I86" s="85"/>
      <c r="J86" s="86"/>
    </row>
    <row r="87" spans="1:10">
      <c r="A87" s="99"/>
      <c r="B87" s="98"/>
      <c r="C87" s="88"/>
      <c r="D87" s="88"/>
      <c r="E87" s="81"/>
      <c r="F87" s="81"/>
      <c r="G87" s="84"/>
      <c r="H87" s="84"/>
      <c r="I87" s="85"/>
      <c r="J87" s="86"/>
    </row>
    <row r="88" spans="1:10">
      <c r="A88" s="76"/>
      <c r="B88" s="98"/>
      <c r="C88" s="88"/>
      <c r="D88" s="88"/>
      <c r="E88" s="81"/>
      <c r="F88" s="81"/>
      <c r="G88" s="84"/>
      <c r="H88" s="84"/>
      <c r="I88" s="85"/>
      <c r="J88" s="86"/>
    </row>
    <row r="89" spans="1:10">
      <c r="A89" s="99"/>
      <c r="B89" s="98"/>
      <c r="C89" s="88"/>
      <c r="D89" s="88"/>
      <c r="E89" s="81"/>
      <c r="F89" s="81"/>
      <c r="G89" s="84"/>
      <c r="H89" s="84"/>
      <c r="I89" s="85"/>
      <c r="J89" s="86"/>
    </row>
    <row r="90" spans="1:10">
      <c r="A90" s="76"/>
      <c r="B90" s="98"/>
      <c r="C90" s="88"/>
      <c r="D90" s="88"/>
      <c r="E90" s="81"/>
      <c r="F90" s="81"/>
      <c r="G90" s="84"/>
      <c r="H90" s="84"/>
      <c r="I90" s="85"/>
      <c r="J90" s="86"/>
    </row>
    <row r="91" spans="1:10">
      <c r="A91" s="99"/>
      <c r="B91" s="98"/>
      <c r="C91" s="88"/>
      <c r="D91" s="88"/>
      <c r="E91" s="81"/>
      <c r="F91" s="81"/>
      <c r="G91" s="84"/>
      <c r="H91" s="84"/>
      <c r="I91" s="85"/>
      <c r="J91" s="86"/>
    </row>
    <row r="92" spans="1:10">
      <c r="A92" s="76"/>
      <c r="B92" s="87"/>
      <c r="C92" s="80"/>
      <c r="D92" s="80"/>
      <c r="E92" s="81"/>
      <c r="F92" s="82"/>
      <c r="G92" s="83"/>
      <c r="H92" s="84"/>
      <c r="I92" s="85"/>
      <c r="J92" s="86"/>
    </row>
    <row r="93" spans="1:10">
      <c r="A93" s="76"/>
      <c r="B93" s="87"/>
      <c r="C93" s="80"/>
      <c r="D93" s="80"/>
      <c r="E93" s="81"/>
      <c r="F93" s="82"/>
      <c r="G93" s="83"/>
      <c r="H93" s="84"/>
      <c r="I93" s="85"/>
      <c r="J93" s="86"/>
    </row>
    <row r="94" spans="1:10">
      <c r="A94" s="76"/>
      <c r="B94" s="87"/>
      <c r="C94" s="80"/>
      <c r="D94" s="80"/>
      <c r="E94" s="81"/>
      <c r="F94" s="82"/>
      <c r="G94" s="83"/>
      <c r="H94" s="84"/>
      <c r="I94" s="85"/>
      <c r="J94" s="86"/>
    </row>
    <row r="95" spans="1:10">
      <c r="A95" s="76"/>
      <c r="B95" s="87"/>
      <c r="C95" s="80"/>
      <c r="D95" s="80"/>
      <c r="E95" s="81"/>
      <c r="F95" s="82"/>
      <c r="G95" s="83"/>
      <c r="H95" s="84"/>
      <c r="I95" s="85"/>
      <c r="J95" s="86"/>
    </row>
    <row r="96" spans="1:10">
      <c r="A96" s="76"/>
      <c r="B96" s="87"/>
      <c r="C96" s="80"/>
      <c r="D96" s="80"/>
      <c r="E96" s="81"/>
      <c r="F96" s="82"/>
      <c r="G96" s="83"/>
      <c r="H96" s="84"/>
      <c r="I96" s="85"/>
      <c r="J96" s="86"/>
    </row>
    <row r="97" spans="1:10">
      <c r="A97" s="76"/>
      <c r="B97" s="87"/>
      <c r="C97" s="80"/>
      <c r="D97" s="80"/>
      <c r="E97" s="81"/>
      <c r="F97" s="82"/>
      <c r="G97" s="83"/>
      <c r="H97" s="84"/>
      <c r="I97" s="85"/>
      <c r="J97" s="86"/>
    </row>
    <row r="98" spans="1:10" ht="24.75" thickBot="1">
      <c r="A98" s="76"/>
      <c r="B98" s="79"/>
      <c r="C98" s="80"/>
      <c r="D98" s="80"/>
      <c r="E98" s="81"/>
      <c r="F98" s="82"/>
      <c r="G98" s="83"/>
      <c r="H98" s="84"/>
      <c r="I98" s="85"/>
      <c r="J98" s="86"/>
    </row>
    <row r="99" spans="1:10" ht="24.75" thickBot="1">
      <c r="A99" s="89"/>
      <c r="B99" s="90" t="s">
        <v>64</v>
      </c>
      <c r="C99" s="91"/>
      <c r="D99" s="91"/>
      <c r="E99" s="92"/>
      <c r="F99" s="92">
        <f>SUM(F75:F98)</f>
        <v>620000</v>
      </c>
      <c r="G99" s="93"/>
      <c r="H99" s="92">
        <f>SUM(H75:H98)</f>
        <v>0</v>
      </c>
      <c r="I99" s="92">
        <f>SUM(I75:I98)</f>
        <v>620000</v>
      </c>
      <c r="J99" s="94"/>
    </row>
    <row r="100" spans="1:10">
      <c r="A100" s="69"/>
      <c r="B100" s="69"/>
      <c r="C100" s="69"/>
      <c r="D100" s="70"/>
      <c r="E100" s="69"/>
      <c r="F100" s="69"/>
      <c r="G100" s="71"/>
      <c r="H100" s="69" t="s">
        <v>65</v>
      </c>
      <c r="I100" s="69"/>
      <c r="J100" s="69"/>
    </row>
    <row r="101" spans="1:10">
      <c r="A101" s="69"/>
      <c r="B101" s="69"/>
      <c r="C101" s="69"/>
      <c r="D101" s="70"/>
      <c r="E101" s="69"/>
      <c r="F101" s="69"/>
      <c r="G101" s="71"/>
      <c r="H101" s="69"/>
      <c r="I101" s="69"/>
      <c r="J101" s="69"/>
    </row>
    <row r="102" spans="1:10">
      <c r="A102" s="69"/>
      <c r="B102" s="69"/>
      <c r="C102" s="69"/>
      <c r="D102" s="70"/>
      <c r="E102" s="69"/>
      <c r="F102" s="69"/>
      <c r="G102" s="71"/>
      <c r="H102" s="69"/>
      <c r="I102" s="69"/>
      <c r="J102" s="69"/>
    </row>
    <row r="103" spans="1:10">
      <c r="A103" s="69"/>
      <c r="B103" s="69"/>
      <c r="C103" s="69"/>
      <c r="D103" s="70"/>
      <c r="E103" s="69"/>
      <c r="F103" s="69"/>
      <c r="G103" s="71"/>
      <c r="H103" s="69"/>
      <c r="I103" s="69"/>
      <c r="J103" s="69"/>
    </row>
    <row r="104" spans="1:10">
      <c r="A104" s="69"/>
      <c r="B104" s="69"/>
      <c r="C104" s="69"/>
      <c r="D104" s="70"/>
      <c r="E104" s="69"/>
      <c r="F104" s="69"/>
      <c r="G104" s="71"/>
      <c r="H104" s="69"/>
      <c r="I104" s="69"/>
      <c r="J104" s="69"/>
    </row>
    <row r="105" spans="1:10">
      <c r="A105" s="69"/>
      <c r="B105" s="69"/>
      <c r="C105" s="69"/>
      <c r="D105" s="70"/>
      <c r="E105" s="69"/>
      <c r="F105" s="69"/>
      <c r="G105" s="71"/>
      <c r="H105" s="69"/>
      <c r="I105" s="69"/>
      <c r="J105" s="69"/>
    </row>
    <row r="106" spans="1:10">
      <c r="A106" s="69"/>
      <c r="B106" s="69"/>
      <c r="C106" s="69"/>
      <c r="D106" s="70"/>
      <c r="E106" s="69"/>
      <c r="F106" s="69"/>
      <c r="G106" s="71"/>
      <c r="H106" s="69"/>
      <c r="I106" s="69"/>
      <c r="J106" s="69"/>
    </row>
  </sheetData>
  <mergeCells count="12">
    <mergeCell ref="E73:F73"/>
    <mergeCell ref="G73:H73"/>
    <mergeCell ref="E5:F5"/>
    <mergeCell ref="G5:H5"/>
    <mergeCell ref="A69:J69"/>
    <mergeCell ref="A1:J1"/>
    <mergeCell ref="A35:J35"/>
    <mergeCell ref="A68:J68"/>
    <mergeCell ref="A2:J2"/>
    <mergeCell ref="A36:J36"/>
    <mergeCell ref="E40:F40"/>
    <mergeCell ref="G40:H40"/>
  </mergeCells>
  <pageMargins left="0.31" right="0.31" top="0.19" bottom="0.19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workbookViewId="0">
      <selection activeCell="F12" sqref="F12"/>
    </sheetView>
  </sheetViews>
  <sheetFormatPr defaultColWidth="9" defaultRowHeight="24"/>
  <cols>
    <col min="1" max="1" width="13.5703125" style="13" customWidth="1"/>
    <col min="2" max="2" width="92.140625" style="13" customWidth="1"/>
    <col min="3" max="3" width="13.5703125" style="15" customWidth="1"/>
    <col min="4" max="4" width="13.28515625" style="14" customWidth="1"/>
    <col min="5" max="5" width="16.140625" style="15" customWidth="1"/>
    <col min="6" max="6" width="18.42578125" style="16" customWidth="1"/>
    <col min="7" max="7" width="6.85546875" style="13" customWidth="1"/>
    <col min="8" max="8" width="15.5703125" style="13" customWidth="1"/>
    <col min="9" max="9" width="10" style="13" customWidth="1"/>
    <col min="10" max="10" width="14.85546875" style="13" customWidth="1"/>
    <col min="11" max="11" width="16.5703125" style="13" customWidth="1"/>
    <col min="12" max="16384" width="9" style="13"/>
  </cols>
  <sheetData>
    <row r="1" spans="1:11">
      <c r="A1" s="174" t="s">
        <v>20</v>
      </c>
      <c r="B1" s="174"/>
      <c r="C1" s="174"/>
      <c r="D1" s="174"/>
      <c r="E1" s="174"/>
      <c r="F1" s="174"/>
    </row>
    <row r="2" spans="1:11" s="3" customFormat="1" ht="27.75" customHeight="1">
      <c r="A2" s="173" t="s">
        <v>42</v>
      </c>
      <c r="B2" s="173"/>
      <c r="C2" s="173"/>
      <c r="D2" s="173"/>
      <c r="E2" s="173"/>
      <c r="F2" s="173"/>
    </row>
    <row r="3" spans="1:11" s="3" customFormat="1" ht="27.95" customHeight="1">
      <c r="A3" s="23" t="s">
        <v>12</v>
      </c>
      <c r="B3" s="1" t="s">
        <v>183</v>
      </c>
      <c r="D3" s="17"/>
      <c r="E3" s="27"/>
      <c r="F3" s="48" t="s">
        <v>39</v>
      </c>
    </row>
    <row r="4" spans="1:11" s="3" customFormat="1" ht="27.95" customHeight="1">
      <c r="A4" s="23" t="s">
        <v>13</v>
      </c>
      <c r="B4" s="1" t="s">
        <v>185</v>
      </c>
      <c r="C4" s="55" t="s">
        <v>186</v>
      </c>
      <c r="D4" s="17"/>
      <c r="E4" s="27"/>
      <c r="F4" s="48"/>
    </row>
    <row r="5" spans="1:11" s="3" customFormat="1" ht="27.95" customHeight="1" thickBot="1">
      <c r="C5" s="55" t="s">
        <v>62</v>
      </c>
      <c r="D5" s="31"/>
      <c r="E5" s="34"/>
      <c r="F5" s="35"/>
    </row>
    <row r="6" spans="1:11" s="4" customFormat="1" ht="27.95" customHeight="1" thickTop="1">
      <c r="A6" s="175" t="s">
        <v>0</v>
      </c>
      <c r="B6" s="175" t="s">
        <v>1</v>
      </c>
      <c r="C6" s="177" t="s">
        <v>3</v>
      </c>
      <c r="D6" s="179" t="s">
        <v>2</v>
      </c>
      <c r="E6" s="195" t="s">
        <v>40</v>
      </c>
      <c r="F6" s="177" t="s">
        <v>19</v>
      </c>
    </row>
    <row r="7" spans="1:11" s="4" customFormat="1" ht="27.95" customHeight="1" thickBot="1">
      <c r="A7" s="184"/>
      <c r="B7" s="184"/>
      <c r="C7" s="185"/>
      <c r="D7" s="186"/>
      <c r="E7" s="196"/>
      <c r="F7" s="185"/>
      <c r="J7" s="5"/>
      <c r="K7" s="5"/>
    </row>
    <row r="8" spans="1:11" s="4" customFormat="1" ht="27.95" customHeight="1" thickTop="1">
      <c r="A8" s="59"/>
      <c r="B8" s="62" t="s">
        <v>46</v>
      </c>
      <c r="C8" s="36"/>
      <c r="D8" s="60"/>
      <c r="E8" s="61"/>
      <c r="F8" s="36"/>
      <c r="J8" s="5"/>
      <c r="K8" s="5"/>
    </row>
    <row r="9" spans="1:11" s="11" customFormat="1" ht="27.95" customHeight="1">
      <c r="A9" s="6">
        <v>1</v>
      </c>
      <c r="B9" s="2" t="s">
        <v>44</v>
      </c>
      <c r="C9" s="9">
        <v>1</v>
      </c>
      <c r="D9" s="8" t="s">
        <v>38</v>
      </c>
      <c r="E9" s="9"/>
      <c r="F9" s="10"/>
      <c r="H9" s="12"/>
    </row>
    <row r="10" spans="1:11" s="11" customFormat="1" ht="27.95" customHeight="1">
      <c r="A10" s="20">
        <v>2</v>
      </c>
      <c r="B10" s="58" t="s">
        <v>45</v>
      </c>
      <c r="C10" s="19">
        <v>1</v>
      </c>
      <c r="D10" s="20" t="s">
        <v>38</v>
      </c>
      <c r="E10" s="19"/>
      <c r="F10" s="21"/>
      <c r="H10" s="12"/>
    </row>
    <row r="11" spans="1:11" s="11" customFormat="1" ht="27.95" customHeight="1">
      <c r="A11" s="8"/>
      <c r="B11" s="2"/>
      <c r="C11" s="9"/>
      <c r="D11" s="8"/>
      <c r="E11" s="9"/>
      <c r="F11" s="10"/>
      <c r="H11" s="12"/>
    </row>
    <row r="12" spans="1:11" s="11" customFormat="1" ht="27.95" customHeight="1">
      <c r="A12" s="8"/>
      <c r="B12" s="2"/>
      <c r="C12" s="9"/>
      <c r="D12" s="8"/>
      <c r="E12" s="9"/>
      <c r="F12" s="10"/>
      <c r="H12" s="12"/>
    </row>
    <row r="13" spans="1:11" s="11" customFormat="1" ht="27.95" customHeight="1">
      <c r="A13" s="8"/>
      <c r="B13" s="2"/>
      <c r="C13" s="9"/>
      <c r="D13" s="8"/>
      <c r="E13" s="9"/>
      <c r="F13" s="10"/>
      <c r="H13" s="12"/>
    </row>
    <row r="14" spans="1:11" s="11" customFormat="1" ht="27.95" customHeight="1">
      <c r="A14" s="8"/>
      <c r="B14" s="2"/>
      <c r="C14" s="9"/>
      <c r="D14" s="8"/>
      <c r="E14" s="9"/>
      <c r="F14" s="10"/>
      <c r="H14" s="12"/>
    </row>
    <row r="15" spans="1:11" s="11" customFormat="1" ht="27.95" customHeight="1">
      <c r="A15" s="8"/>
      <c r="B15" s="2"/>
      <c r="C15" s="9"/>
      <c r="D15" s="8"/>
      <c r="E15" s="9"/>
      <c r="F15" s="10"/>
      <c r="H15" s="12"/>
    </row>
    <row r="16" spans="1:11" s="11" customFormat="1" ht="27.95" customHeight="1">
      <c r="A16" s="8"/>
      <c r="B16" s="2"/>
      <c r="C16" s="9"/>
      <c r="D16" s="8"/>
      <c r="E16" s="9"/>
      <c r="F16" s="10"/>
      <c r="H16" s="12"/>
    </row>
    <row r="17" spans="1:8" s="11" customFormat="1" ht="27.95" customHeight="1">
      <c r="A17" s="8"/>
      <c r="B17" s="2"/>
      <c r="C17" s="9"/>
      <c r="D17" s="8"/>
      <c r="E17" s="9"/>
      <c r="F17" s="10"/>
      <c r="H17" s="12"/>
    </row>
    <row r="18" spans="1:8" s="11" customFormat="1" ht="27.95" customHeight="1">
      <c r="A18" s="8"/>
      <c r="B18" s="2"/>
      <c r="C18" s="9"/>
      <c r="D18" s="8"/>
      <c r="E18" s="9"/>
      <c r="F18" s="10"/>
      <c r="H18" s="12"/>
    </row>
    <row r="19" spans="1:8" s="11" customFormat="1" ht="27.95" customHeight="1">
      <c r="A19" s="8"/>
      <c r="B19" s="2"/>
      <c r="C19" s="9"/>
      <c r="D19" s="8"/>
      <c r="E19" s="9"/>
      <c r="F19" s="10"/>
      <c r="H19" s="12"/>
    </row>
    <row r="20" spans="1:8" s="11" customFormat="1" ht="27.95" customHeight="1">
      <c r="A20" s="8"/>
      <c r="B20" s="2"/>
      <c r="C20" s="9"/>
      <c r="D20" s="8"/>
      <c r="E20" s="9"/>
      <c r="F20" s="10"/>
      <c r="H20" s="12"/>
    </row>
    <row r="21" spans="1:8" s="11" customFormat="1" ht="27.95" customHeight="1">
      <c r="A21" s="8"/>
      <c r="B21" s="2"/>
      <c r="C21" s="9"/>
      <c r="D21" s="8"/>
      <c r="E21" s="9"/>
      <c r="F21" s="10"/>
      <c r="H21" s="12"/>
    </row>
    <row r="22" spans="1:8" s="11" customFormat="1" ht="27.95" customHeight="1">
      <c r="A22" s="8"/>
      <c r="B22" s="2"/>
      <c r="C22" s="9"/>
      <c r="D22" s="8"/>
      <c r="E22" s="9"/>
      <c r="F22" s="10"/>
      <c r="H22" s="12"/>
    </row>
    <row r="23" spans="1:8" s="11" customFormat="1" ht="27.95" customHeight="1">
      <c r="A23" s="8"/>
      <c r="B23" s="2"/>
      <c r="C23" s="9"/>
      <c r="D23" s="8"/>
      <c r="E23" s="9"/>
      <c r="F23" s="10"/>
      <c r="H23" s="12"/>
    </row>
    <row r="24" spans="1:8" s="11" customFormat="1" ht="27.95" customHeight="1" thickBot="1">
      <c r="A24" s="40"/>
      <c r="B24" s="41"/>
      <c r="C24" s="42"/>
      <c r="D24" s="40"/>
      <c r="E24" s="42"/>
      <c r="F24" s="43"/>
      <c r="H24" s="12"/>
    </row>
    <row r="25" spans="1:8" s="11" customFormat="1" ht="27.95" customHeight="1" thickTop="1" thickBot="1">
      <c r="A25" s="192" t="s">
        <v>41</v>
      </c>
      <c r="B25" s="193"/>
      <c r="C25" s="193"/>
      <c r="D25" s="194"/>
      <c r="E25" s="64">
        <f>SUM(E9:E23)</f>
        <v>0</v>
      </c>
      <c r="F25" s="47"/>
      <c r="H25" s="12"/>
    </row>
    <row r="26" spans="1:8" s="11" customFormat="1" ht="27.95" customHeight="1" thickTop="1">
      <c r="B26" s="12"/>
    </row>
    <row r="27" spans="1:8" s="11" customFormat="1" ht="27.95" customHeight="1">
      <c r="B27" s="12"/>
    </row>
    <row r="28" spans="1:8" s="11" customFormat="1" ht="27.95" customHeight="1">
      <c r="B28" s="12"/>
    </row>
    <row r="29" spans="1:8" ht="27.95" customHeight="1">
      <c r="C29" s="13"/>
      <c r="D29" s="13"/>
      <c r="E29" s="13"/>
      <c r="F29" s="13"/>
    </row>
  </sheetData>
  <mergeCells count="9">
    <mergeCell ref="A25:D25"/>
    <mergeCell ref="A1:F1"/>
    <mergeCell ref="A2:F2"/>
    <mergeCell ref="A6:A7"/>
    <mergeCell ref="B6:B7"/>
    <mergeCell ref="C6:C7"/>
    <mergeCell ref="D6:D7"/>
    <mergeCell ref="E6:E7"/>
    <mergeCell ref="F6:F7"/>
  </mergeCells>
  <pageMargins left="0.31496062992125984" right="0.31496062992125984" top="0.39370078740157483" bottom="0.3937007874015748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topLeftCell="A31" zoomScale="98" zoomScaleNormal="98" workbookViewId="0">
      <selection activeCell="J36" sqref="J36"/>
    </sheetView>
  </sheetViews>
  <sheetFormatPr defaultRowHeight="15"/>
  <cols>
    <col min="1" max="1" width="9" customWidth="1"/>
    <col min="2" max="2" width="53.85546875" customWidth="1"/>
    <col min="3" max="3" width="15" customWidth="1"/>
    <col min="4" max="4" width="10" style="117" customWidth="1"/>
    <col min="5" max="5" width="16.42578125" customWidth="1"/>
    <col min="6" max="6" width="16.28515625" customWidth="1"/>
    <col min="8" max="8" width="15.5703125" bestFit="1" customWidth="1"/>
  </cols>
  <sheetData>
    <row r="1" spans="1:11" s="3" customFormat="1" ht="36" customHeight="1">
      <c r="A1" s="197" t="s">
        <v>22</v>
      </c>
      <c r="B1" s="197"/>
      <c r="C1" s="197"/>
      <c r="D1" s="197"/>
      <c r="E1" s="197"/>
      <c r="F1" s="197"/>
    </row>
    <row r="2" spans="1:11" s="3" customFormat="1" ht="27.95" customHeight="1">
      <c r="A2" s="23" t="s">
        <v>216</v>
      </c>
      <c r="D2" s="112"/>
      <c r="E2" s="1"/>
      <c r="F2" s="28" t="s">
        <v>27</v>
      </c>
    </row>
    <row r="3" spans="1:11" s="3" customFormat="1" ht="27.95" customHeight="1">
      <c r="A3" s="23" t="s">
        <v>217</v>
      </c>
      <c r="B3" s="1"/>
      <c r="D3" s="112"/>
      <c r="E3" s="24"/>
      <c r="F3" s="28"/>
    </row>
    <row r="4" spans="1:11" s="3" customFormat="1" ht="27.95" customHeight="1">
      <c r="A4" s="23" t="s">
        <v>218</v>
      </c>
      <c r="B4" s="1"/>
      <c r="D4" s="112"/>
      <c r="E4" s="24"/>
      <c r="F4" s="28"/>
    </row>
    <row r="5" spans="1:11" s="3" customFormat="1" ht="27.95" customHeight="1" thickBot="1">
      <c r="C5" s="30"/>
      <c r="D5" s="113"/>
      <c r="E5" s="32"/>
      <c r="F5" s="35" t="s">
        <v>26</v>
      </c>
    </row>
    <row r="6" spans="1:11" s="4" customFormat="1" ht="27.95" customHeight="1" thickTop="1">
      <c r="A6" s="37" t="s">
        <v>0</v>
      </c>
      <c r="B6" s="37" t="s">
        <v>12</v>
      </c>
      <c r="C6" s="38" t="s">
        <v>23</v>
      </c>
      <c r="D6" s="114" t="s">
        <v>24</v>
      </c>
      <c r="E6" s="36" t="s">
        <v>25</v>
      </c>
      <c r="F6" s="38" t="s">
        <v>19</v>
      </c>
    </row>
    <row r="7" spans="1:11" s="11" customFormat="1" ht="27.95" customHeight="1">
      <c r="A7" s="6" t="s">
        <v>7</v>
      </c>
      <c r="B7" s="7" t="s">
        <v>206</v>
      </c>
      <c r="C7" s="9">
        <f>'แบบปร.4(ก)ปรับปรุง'!I428</f>
        <v>7406978.5</v>
      </c>
      <c r="D7" s="115"/>
      <c r="E7" s="9">
        <f>C7+(C7*D7)</f>
        <v>7406978.5</v>
      </c>
      <c r="F7" s="10"/>
      <c r="H7" s="12"/>
    </row>
    <row r="8" spans="1:11" s="11" customFormat="1" ht="27.95" customHeight="1">
      <c r="A8" s="6"/>
      <c r="B8" s="7"/>
      <c r="C8" s="9"/>
      <c r="D8" s="115"/>
      <c r="E8" s="9"/>
      <c r="F8" s="10"/>
      <c r="H8" s="12"/>
    </row>
    <row r="9" spans="1:11" s="11" customFormat="1" ht="27.95" customHeight="1">
      <c r="A9" s="6"/>
      <c r="B9" s="7"/>
      <c r="C9" s="9"/>
      <c r="D9" s="115"/>
      <c r="E9" s="9"/>
      <c r="F9" s="10"/>
      <c r="H9" s="12"/>
    </row>
    <row r="10" spans="1:11" s="11" customFormat="1" ht="27.95" customHeight="1">
      <c r="A10" s="6"/>
      <c r="B10" s="7"/>
      <c r="C10" s="9"/>
      <c r="D10" s="115"/>
      <c r="E10" s="9"/>
      <c r="F10" s="10"/>
      <c r="H10" s="12"/>
    </row>
    <row r="11" spans="1:11" s="11" customFormat="1" ht="27.95" customHeight="1">
      <c r="A11" s="8"/>
      <c r="B11" s="2"/>
      <c r="C11" s="9"/>
      <c r="D11" s="115"/>
      <c r="E11" s="9">
        <f>SUM(E7:E10)</f>
        <v>7406978.5</v>
      </c>
      <c r="F11" s="10"/>
      <c r="H11" s="12"/>
    </row>
    <row r="12" spans="1:11" s="11" customFormat="1" ht="27.95" customHeight="1" thickBot="1">
      <c r="A12" s="8"/>
      <c r="B12" s="57" t="s">
        <v>43</v>
      </c>
      <c r="C12" s="9"/>
      <c r="D12" s="115">
        <v>1.2957000000000001</v>
      </c>
      <c r="E12" s="43">
        <f>E11*D12</f>
        <v>9597222.0424500015</v>
      </c>
      <c r="F12" s="10"/>
      <c r="H12" s="12"/>
    </row>
    <row r="13" spans="1:11" s="11" customFormat="1" ht="27.95" customHeight="1" thickTop="1">
      <c r="A13" s="6" t="s">
        <v>9</v>
      </c>
      <c r="B13" s="7" t="s">
        <v>153</v>
      </c>
      <c r="C13" s="9">
        <f ca="1">'ปร.5 (ข)'!E7</f>
        <v>3636545.401875</v>
      </c>
      <c r="D13" s="115"/>
      <c r="E13" s="9">
        <f ca="1">C13</f>
        <v>3636545.401875</v>
      </c>
      <c r="F13" s="10"/>
      <c r="H13" s="12"/>
      <c r="K13" s="56"/>
    </row>
    <row r="14" spans="1:11" s="11" customFormat="1" ht="27.95" customHeight="1">
      <c r="A14" s="6" t="s">
        <v>10</v>
      </c>
      <c r="B14" s="7" t="s">
        <v>203</v>
      </c>
      <c r="C14" s="9"/>
      <c r="D14" s="115"/>
      <c r="E14" s="9"/>
      <c r="F14" s="10"/>
      <c r="H14" s="12"/>
      <c r="K14" s="50"/>
    </row>
    <row r="15" spans="1:11" s="11" customFormat="1" ht="27.95" customHeight="1">
      <c r="A15" s="8"/>
      <c r="B15" s="2" t="s">
        <v>258</v>
      </c>
      <c r="C15" s="9">
        <f>'ปร.5 (ข)'!E12</f>
        <v>1658553.5</v>
      </c>
      <c r="D15" s="115"/>
      <c r="E15" s="9">
        <f>C15</f>
        <v>1658553.5</v>
      </c>
      <c r="F15" s="10"/>
      <c r="H15" s="12"/>
      <c r="K15" s="50"/>
    </row>
    <row r="16" spans="1:11" s="11" customFormat="1" ht="27.95" customHeight="1">
      <c r="A16" s="8"/>
      <c r="B16" s="2" t="s">
        <v>259</v>
      </c>
      <c r="C16" s="9">
        <f>'ปร.5 (ข)'!E13</f>
        <v>189390</v>
      </c>
      <c r="D16" s="115"/>
      <c r="E16" s="9">
        <f t="shared" ref="E16:E18" si="0">C16</f>
        <v>189390</v>
      </c>
      <c r="F16" s="10"/>
      <c r="H16" s="12"/>
      <c r="K16" s="50"/>
    </row>
    <row r="17" spans="1:11" s="11" customFormat="1" ht="27.95" customHeight="1">
      <c r="A17" s="8"/>
      <c r="B17" s="2" t="s">
        <v>204</v>
      </c>
      <c r="C17" s="9">
        <f>'ปร.5 (ข)'!E14</f>
        <v>192600</v>
      </c>
      <c r="D17" s="115"/>
      <c r="E17" s="9">
        <f t="shared" si="0"/>
        <v>192600</v>
      </c>
      <c r="F17" s="10"/>
      <c r="H17" s="12"/>
      <c r="K17" s="56"/>
    </row>
    <row r="18" spans="1:11" s="11" customFormat="1" ht="27.95" customHeight="1">
      <c r="A18" s="8"/>
      <c r="B18" s="2" t="s">
        <v>205</v>
      </c>
      <c r="C18" s="9">
        <f>'ปร.5 (ข)'!E15</f>
        <v>470800</v>
      </c>
      <c r="D18" s="115"/>
      <c r="E18" s="9">
        <f t="shared" si="0"/>
        <v>470800</v>
      </c>
      <c r="F18" s="10"/>
      <c r="H18" s="12">
        <f>SUM(E15:E18)</f>
        <v>2511343.5</v>
      </c>
    </row>
    <row r="19" spans="1:11" s="11" customFormat="1" ht="27.95" customHeight="1">
      <c r="A19" s="8"/>
      <c r="B19" s="2"/>
      <c r="C19" s="9"/>
      <c r="D19" s="115"/>
      <c r="E19" s="9"/>
      <c r="F19" s="10"/>
      <c r="H19" s="12"/>
    </row>
    <row r="20" spans="1:11" s="11" customFormat="1" ht="27.95" customHeight="1">
      <c r="A20" s="8"/>
      <c r="B20" s="2"/>
      <c r="C20" s="9"/>
      <c r="D20" s="115"/>
      <c r="E20" s="9"/>
      <c r="F20" s="10"/>
      <c r="H20" s="12"/>
    </row>
    <row r="21" spans="1:11" s="11" customFormat="1" ht="27.95" customHeight="1">
      <c r="A21" s="8"/>
      <c r="B21" s="2"/>
      <c r="C21" s="9"/>
      <c r="D21" s="115"/>
      <c r="E21" s="9"/>
      <c r="F21" s="10"/>
      <c r="H21" s="12"/>
    </row>
    <row r="22" spans="1:11" s="11" customFormat="1" ht="27.95" customHeight="1">
      <c r="A22" s="8"/>
      <c r="B22" s="2"/>
      <c r="C22" s="9"/>
      <c r="D22" s="115"/>
      <c r="E22" s="9"/>
      <c r="F22" s="10"/>
      <c r="H22" s="12"/>
    </row>
    <row r="23" spans="1:11" s="11" customFormat="1" ht="27.95" customHeight="1">
      <c r="A23" s="8"/>
      <c r="B23" s="2"/>
      <c r="C23" s="9"/>
      <c r="D23" s="115"/>
      <c r="E23" s="9"/>
      <c r="F23" s="10"/>
      <c r="H23" s="12"/>
    </row>
    <row r="24" spans="1:11" s="11" customFormat="1" ht="27.95" customHeight="1">
      <c r="A24" s="8"/>
      <c r="B24" s="2"/>
      <c r="C24" s="9"/>
      <c r="D24" s="115"/>
      <c r="E24" s="9"/>
      <c r="F24" s="10"/>
      <c r="H24" s="12"/>
    </row>
    <row r="25" spans="1:11" s="11" customFormat="1" ht="27.95" customHeight="1">
      <c r="A25" s="8"/>
      <c r="B25" s="2"/>
      <c r="C25" s="9"/>
      <c r="D25" s="115"/>
      <c r="E25" s="9"/>
      <c r="F25" s="10"/>
      <c r="H25" s="12"/>
    </row>
    <row r="26" spans="1:11" s="11" customFormat="1" ht="27.95" customHeight="1">
      <c r="A26" s="8"/>
      <c r="B26" s="2"/>
      <c r="C26" s="9"/>
      <c r="D26" s="115"/>
      <c r="E26" s="9"/>
      <c r="F26" s="10"/>
      <c r="H26" s="12"/>
    </row>
    <row r="27" spans="1:11" s="11" customFormat="1" ht="27.95" customHeight="1">
      <c r="A27" s="8"/>
      <c r="B27" s="2"/>
      <c r="C27" s="9"/>
      <c r="D27" s="115"/>
      <c r="E27" s="9"/>
      <c r="F27" s="10"/>
      <c r="H27" s="12"/>
    </row>
    <row r="28" spans="1:11" s="11" customFormat="1" ht="27.95" customHeight="1" thickBot="1">
      <c r="A28" s="49"/>
      <c r="B28" s="63" t="str">
        <f ca="1">BAHTTEXT(E28)</f>
        <v>สิบห้าล้านเจ็ดแสนสี่หมื่นห้าพันหนึ่งร้อยสิบบาทเก้าสิบสี่สตางค์</v>
      </c>
      <c r="C28" s="51"/>
      <c r="D28" s="116"/>
      <c r="E28" s="47">
        <f ca="1">SUM(E12:E27)</f>
        <v>15745110.944325002</v>
      </c>
      <c r="F28" s="52"/>
      <c r="H28" s="12">
        <v>16032710.57</v>
      </c>
    </row>
    <row r="29" spans="1:11" ht="15.75" thickTop="1">
      <c r="H29" s="170">
        <f ca="1">E28</f>
        <v>15745110.944325002</v>
      </c>
    </row>
    <row r="30" spans="1:11">
      <c r="H30" s="171">
        <f ca="1">H28-H29</f>
        <v>287599.62567499839</v>
      </c>
    </row>
    <row r="32" spans="1:11">
      <c r="C32" t="s">
        <v>28</v>
      </c>
    </row>
    <row r="36" spans="3:3">
      <c r="C36" t="s">
        <v>29</v>
      </c>
    </row>
    <row r="40" spans="3:3">
      <c r="C40" t="s">
        <v>30</v>
      </c>
    </row>
    <row r="44" spans="3:3">
      <c r="C44" t="s">
        <v>30</v>
      </c>
    </row>
    <row r="48" spans="3:3">
      <c r="C48" t="s">
        <v>30</v>
      </c>
    </row>
  </sheetData>
  <mergeCells count="1">
    <mergeCell ref="A1:F1"/>
  </mergeCells>
  <pageMargins left="0.31496062992125984" right="0.31496062992125984" top="0.39370078740157483" bottom="0.19685039370078741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2"/>
  <sheetViews>
    <sheetView workbookViewId="0">
      <selection activeCell="K16" sqref="K16"/>
    </sheetView>
  </sheetViews>
  <sheetFormatPr defaultRowHeight="15"/>
  <cols>
    <col min="1" max="1" width="8.42578125" customWidth="1"/>
    <col min="2" max="2" width="49.28515625" customWidth="1"/>
    <col min="3" max="3" width="13.85546875" customWidth="1"/>
    <col min="4" max="4" width="16.85546875" customWidth="1"/>
    <col min="5" max="5" width="14.42578125" customWidth="1"/>
    <col min="6" max="6" width="13.28515625" customWidth="1"/>
  </cols>
  <sheetData>
    <row r="1" spans="1:8" s="3" customFormat="1" ht="36" customHeight="1">
      <c r="A1" s="197" t="s">
        <v>31</v>
      </c>
      <c r="B1" s="197"/>
      <c r="C1" s="197"/>
      <c r="D1" s="197"/>
      <c r="E1" s="197"/>
      <c r="F1" s="197"/>
    </row>
    <row r="2" spans="1:8" s="3" customFormat="1" ht="27.95" customHeight="1">
      <c r="A2" s="23" t="s">
        <v>213</v>
      </c>
      <c r="D2" s="17"/>
      <c r="E2" s="1"/>
      <c r="F2" s="28" t="s">
        <v>32</v>
      </c>
    </row>
    <row r="3" spans="1:8" s="3" customFormat="1" ht="27.95" customHeight="1">
      <c r="A3" s="23" t="s">
        <v>214</v>
      </c>
      <c r="B3" s="1"/>
      <c r="D3" s="17"/>
      <c r="E3" s="24"/>
      <c r="F3" s="28"/>
    </row>
    <row r="4" spans="1:8" s="3" customFormat="1" ht="27.95" customHeight="1">
      <c r="A4" s="23" t="s">
        <v>215</v>
      </c>
      <c r="B4" s="1"/>
      <c r="D4" s="24"/>
      <c r="F4" s="28"/>
    </row>
    <row r="5" spans="1:8" s="3" customFormat="1" ht="27.95" customHeight="1" thickBot="1">
      <c r="C5" s="30"/>
      <c r="D5" s="31"/>
      <c r="E5" s="32"/>
      <c r="F5" s="35" t="s">
        <v>26</v>
      </c>
    </row>
    <row r="6" spans="1:8" s="4" customFormat="1" ht="27.95" customHeight="1" thickTop="1">
      <c r="A6" s="37" t="s">
        <v>0</v>
      </c>
      <c r="B6" s="37" t="s">
        <v>12</v>
      </c>
      <c r="C6" s="38" t="s">
        <v>23</v>
      </c>
      <c r="D6" s="39" t="s">
        <v>36</v>
      </c>
      <c r="E6" s="36" t="s">
        <v>25</v>
      </c>
      <c r="F6" s="38" t="s">
        <v>19</v>
      </c>
    </row>
    <row r="7" spans="1:8" s="11" customFormat="1" ht="27.95" customHeight="1">
      <c r="A7" s="6" t="s">
        <v>9</v>
      </c>
      <c r="B7" s="7" t="s">
        <v>34</v>
      </c>
      <c r="C7" s="9">
        <f ca="1">'แบบปร.4(ข)ปรับอากาศ'!I169</f>
        <v>3398640.5625</v>
      </c>
      <c r="D7" s="54">
        <f ca="1">C7*7/100</f>
        <v>237904.83937500001</v>
      </c>
      <c r="E7" s="9">
        <f ca="1">C7+D7</f>
        <v>3636545.401875</v>
      </c>
      <c r="F7" s="10"/>
      <c r="H7" s="12"/>
    </row>
    <row r="8" spans="1:8" s="11" customFormat="1" ht="27.95" customHeight="1">
      <c r="A8" s="8"/>
      <c r="B8" s="7" t="s">
        <v>310</v>
      </c>
      <c r="C8" s="9"/>
      <c r="D8" s="54">
        <f t="shared" ref="D8:D15" si="0">C8*7/100</f>
        <v>0</v>
      </c>
      <c r="E8" s="9">
        <f t="shared" ref="E8:E15" si="1">C8+D8</f>
        <v>0</v>
      </c>
      <c r="F8" s="10"/>
      <c r="H8" s="12"/>
    </row>
    <row r="9" spans="1:8" s="11" customFormat="1" ht="27.95" customHeight="1">
      <c r="A9" s="8"/>
      <c r="B9" s="2" t="s">
        <v>35</v>
      </c>
      <c r="C9" s="9"/>
      <c r="D9" s="54">
        <f t="shared" si="0"/>
        <v>0</v>
      </c>
      <c r="E9" s="9">
        <f t="shared" si="1"/>
        <v>0</v>
      </c>
      <c r="F9" s="10"/>
      <c r="H9" s="12"/>
    </row>
    <row r="10" spans="1:8" s="11" customFormat="1" ht="27.95" customHeight="1">
      <c r="A10" s="8"/>
      <c r="B10" s="2"/>
      <c r="C10" s="9"/>
      <c r="D10" s="54"/>
      <c r="E10" s="9"/>
      <c r="F10" s="10"/>
      <c r="H10" s="12"/>
    </row>
    <row r="11" spans="1:8" s="11" customFormat="1" ht="27.95" customHeight="1">
      <c r="A11" s="6" t="s">
        <v>10</v>
      </c>
      <c r="B11" s="7" t="s">
        <v>203</v>
      </c>
      <c r="C11" s="9"/>
      <c r="D11" s="54">
        <f t="shared" si="0"/>
        <v>0</v>
      </c>
      <c r="E11" s="9">
        <f t="shared" si="1"/>
        <v>0</v>
      </c>
      <c r="F11" s="10"/>
      <c r="H11" s="12"/>
    </row>
    <row r="12" spans="1:8" s="11" customFormat="1" ht="27.95" customHeight="1">
      <c r="A12" s="8"/>
      <c r="B12" s="2" t="s">
        <v>258</v>
      </c>
      <c r="C12" s="9">
        <f>'ปร.4(ข)ระบบโสต'!I33</f>
        <v>1550050</v>
      </c>
      <c r="D12" s="54">
        <f t="shared" si="0"/>
        <v>108503.5</v>
      </c>
      <c r="E12" s="9">
        <f t="shared" si="1"/>
        <v>1658553.5</v>
      </c>
      <c r="F12" s="10"/>
      <c r="H12" s="12"/>
    </row>
    <row r="13" spans="1:8" s="11" customFormat="1" ht="27.95" customHeight="1">
      <c r="A13" s="8"/>
      <c r="B13" s="2" t="s">
        <v>259</v>
      </c>
      <c r="C13" s="9">
        <f>'ปร.4(ข)ระบบโสต'!I66</f>
        <v>177000</v>
      </c>
      <c r="D13" s="54">
        <f t="shared" si="0"/>
        <v>12390</v>
      </c>
      <c r="E13" s="9">
        <f t="shared" si="1"/>
        <v>189390</v>
      </c>
      <c r="F13" s="10"/>
      <c r="H13" s="12"/>
    </row>
    <row r="14" spans="1:8" s="11" customFormat="1" ht="27.95" customHeight="1">
      <c r="A14" s="8"/>
      <c r="B14" s="2" t="s">
        <v>204</v>
      </c>
      <c r="C14" s="9">
        <f>'ปร.4(ข)ระบบโสต'!I75</f>
        <v>180000</v>
      </c>
      <c r="D14" s="54">
        <f t="shared" si="0"/>
        <v>12600</v>
      </c>
      <c r="E14" s="9">
        <f t="shared" si="1"/>
        <v>192600</v>
      </c>
      <c r="F14" s="10"/>
      <c r="H14" s="12"/>
    </row>
    <row r="15" spans="1:8" s="11" customFormat="1" ht="27.95" customHeight="1">
      <c r="A15" s="8"/>
      <c r="B15" s="2" t="s">
        <v>205</v>
      </c>
      <c r="C15" s="9">
        <f>'ปร.4(ข)ระบบโสต'!I76</f>
        <v>440000</v>
      </c>
      <c r="D15" s="54">
        <f t="shared" si="0"/>
        <v>30800</v>
      </c>
      <c r="E15" s="9">
        <f t="shared" si="1"/>
        <v>470800</v>
      </c>
      <c r="F15" s="10"/>
      <c r="H15" s="12"/>
    </row>
    <row r="16" spans="1:8" s="11" customFormat="1" ht="27.95" customHeight="1">
      <c r="A16" s="8"/>
      <c r="B16" s="2"/>
      <c r="C16" s="9"/>
      <c r="D16" s="8"/>
      <c r="E16" s="9"/>
      <c r="F16" s="10"/>
      <c r="H16" s="12"/>
    </row>
    <row r="17" spans="1:8" s="11" customFormat="1" ht="27.95" customHeight="1">
      <c r="A17" s="8"/>
      <c r="B17" s="2"/>
      <c r="C17" s="9"/>
      <c r="D17" s="8"/>
      <c r="E17" s="9"/>
      <c r="F17" s="10"/>
      <c r="H17" s="12"/>
    </row>
    <row r="18" spans="1:8" s="11" customFormat="1" ht="27.95" customHeight="1">
      <c r="A18" s="8"/>
      <c r="B18" s="2"/>
      <c r="C18" s="9"/>
      <c r="D18" s="8"/>
      <c r="E18" s="9"/>
      <c r="F18" s="10"/>
      <c r="H18" s="12"/>
    </row>
    <row r="19" spans="1:8" s="11" customFormat="1" ht="27.95" customHeight="1">
      <c r="A19" s="8"/>
      <c r="B19" s="2"/>
      <c r="C19" s="9"/>
      <c r="D19" s="8"/>
      <c r="E19" s="9"/>
      <c r="F19" s="10"/>
      <c r="H19" s="12"/>
    </row>
    <row r="20" spans="1:8" s="11" customFormat="1" ht="27.95" customHeight="1">
      <c r="A20" s="8"/>
      <c r="B20" s="2"/>
      <c r="C20" s="9"/>
      <c r="D20" s="8"/>
      <c r="E20" s="9"/>
      <c r="F20" s="10"/>
      <c r="H20" s="12"/>
    </row>
    <row r="21" spans="1:8" s="11" customFormat="1" ht="27.95" customHeight="1">
      <c r="A21" s="8"/>
      <c r="B21" s="2"/>
      <c r="C21" s="9"/>
      <c r="D21" s="8"/>
      <c r="E21" s="9"/>
      <c r="F21" s="10"/>
      <c r="H21" s="12"/>
    </row>
    <row r="22" spans="1:8" s="11" customFormat="1" ht="27.95" customHeight="1">
      <c r="A22" s="8"/>
      <c r="B22" s="2"/>
      <c r="C22" s="9"/>
      <c r="D22" s="8"/>
      <c r="E22" s="9"/>
      <c r="F22" s="10"/>
      <c r="H22" s="12"/>
    </row>
    <row r="23" spans="1:8" s="11" customFormat="1" ht="27.95" customHeight="1">
      <c r="A23" s="8"/>
      <c r="B23" s="2"/>
      <c r="C23" s="9"/>
      <c r="D23" s="8"/>
      <c r="E23" s="9"/>
      <c r="F23" s="10"/>
      <c r="H23" s="12"/>
    </row>
    <row r="24" spans="1:8" s="11" customFormat="1" ht="27.95" customHeight="1">
      <c r="A24" s="8"/>
      <c r="B24" s="2"/>
      <c r="C24" s="9"/>
      <c r="D24" s="8"/>
      <c r="E24" s="9"/>
      <c r="F24" s="10"/>
      <c r="H24" s="12"/>
    </row>
    <row r="25" spans="1:8" s="11" customFormat="1" ht="27.95" customHeight="1">
      <c r="A25" s="8"/>
      <c r="B25" s="2"/>
      <c r="C25" s="9"/>
      <c r="D25" s="8"/>
      <c r="E25" s="9"/>
      <c r="F25" s="10"/>
      <c r="H25" s="12"/>
    </row>
    <row r="26" spans="1:8" s="11" customFormat="1" ht="27.95" customHeight="1">
      <c r="A26" s="8"/>
      <c r="B26" s="2"/>
      <c r="C26" s="9"/>
      <c r="D26" s="8"/>
      <c r="E26" s="9"/>
      <c r="F26" s="10"/>
      <c r="H26" s="12"/>
    </row>
    <row r="27" spans="1:8" s="11" customFormat="1" ht="27.95" customHeight="1" thickBot="1">
      <c r="A27" s="49"/>
      <c r="B27" s="63" t="str">
        <f ca="1">BAHTTEXT(E27)</f>
        <v>หกล้านหนึ่งแสนสี่หมื่นเจ็ดพันแปดร้อยแปดสิบแปดบาทเก้าสิบสตางค์</v>
      </c>
      <c r="C27" s="51"/>
      <c r="D27" s="49"/>
      <c r="E27" s="47">
        <f ca="1">SUM(E7:E26)</f>
        <v>6147888.9018750004</v>
      </c>
      <c r="F27" s="52"/>
      <c r="H27" s="12"/>
    </row>
    <row r="28" spans="1:8" ht="15.75" thickTop="1"/>
    <row r="30" spans="1:8">
      <c r="C30" t="s">
        <v>28</v>
      </c>
    </row>
    <row r="33" spans="3:3">
      <c r="C33" t="s">
        <v>29</v>
      </c>
    </row>
    <row r="36" spans="3:3">
      <c r="C36" t="s">
        <v>30</v>
      </c>
    </row>
    <row r="39" spans="3:3">
      <c r="C39" t="s">
        <v>30</v>
      </c>
    </row>
    <row r="42" spans="3:3">
      <c r="C42" t="s">
        <v>30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E6C4-2DF9-4928-91BA-48D6925EC02F}">
  <dimension ref="A1:O553"/>
  <sheetViews>
    <sheetView workbookViewId="0">
      <selection activeCell="B12" sqref="B12"/>
    </sheetView>
  </sheetViews>
  <sheetFormatPr defaultRowHeight="24"/>
  <cols>
    <col min="1" max="1" width="8.140625" style="69" customWidth="1"/>
    <col min="2" max="2" width="71.85546875" style="69" customWidth="1"/>
    <col min="3" max="3" width="8.42578125" style="69" customWidth="1"/>
    <col min="4" max="4" width="9.28515625" style="70" customWidth="1"/>
    <col min="5" max="5" width="12" style="69" customWidth="1"/>
    <col min="6" max="6" width="12.85546875" style="69" customWidth="1"/>
    <col min="7" max="7" width="13.42578125" style="71" customWidth="1"/>
    <col min="8" max="8" width="13" style="69" customWidth="1"/>
    <col min="9" max="9" width="14.7109375" style="69" customWidth="1"/>
    <col min="10" max="10" width="11.42578125" style="69" customWidth="1"/>
    <col min="11" max="11" width="9.140625" style="69"/>
    <col min="12" max="12" width="13.5703125" style="69" bestFit="1" customWidth="1"/>
    <col min="13" max="13" width="14.7109375" style="69" customWidth="1"/>
    <col min="14" max="14" width="9.140625" style="69"/>
    <col min="15" max="15" width="18" style="71" customWidth="1"/>
    <col min="16" max="256" width="9.140625" style="69"/>
    <col min="257" max="257" width="8.140625" style="69" customWidth="1"/>
    <col min="258" max="258" width="94.7109375" style="69" customWidth="1"/>
    <col min="259" max="259" width="8.42578125" style="69" customWidth="1"/>
    <col min="260" max="260" width="6" style="69" customWidth="1"/>
    <col min="261" max="261" width="16.140625" style="69" customWidth="1"/>
    <col min="262" max="262" width="16.42578125" style="69" customWidth="1"/>
    <col min="263" max="263" width="14.42578125" style="69" customWidth="1"/>
    <col min="264" max="264" width="16.85546875" style="69" customWidth="1"/>
    <col min="265" max="265" width="16.140625" style="69" customWidth="1"/>
    <col min="266" max="266" width="14" style="69" customWidth="1"/>
    <col min="267" max="267" width="9.140625" style="69"/>
    <col min="268" max="268" width="13.5703125" style="69" bestFit="1" customWidth="1"/>
    <col min="269" max="269" width="14.7109375" style="69" customWidth="1"/>
    <col min="270" max="512" width="9.140625" style="69"/>
    <col min="513" max="513" width="8.140625" style="69" customWidth="1"/>
    <col min="514" max="514" width="94.7109375" style="69" customWidth="1"/>
    <col min="515" max="515" width="8.42578125" style="69" customWidth="1"/>
    <col min="516" max="516" width="6" style="69" customWidth="1"/>
    <col min="517" max="517" width="16.140625" style="69" customWidth="1"/>
    <col min="518" max="518" width="16.42578125" style="69" customWidth="1"/>
    <col min="519" max="519" width="14.42578125" style="69" customWidth="1"/>
    <col min="520" max="520" width="16.85546875" style="69" customWidth="1"/>
    <col min="521" max="521" width="16.140625" style="69" customWidth="1"/>
    <col min="522" max="522" width="14" style="69" customWidth="1"/>
    <col min="523" max="523" width="9.140625" style="69"/>
    <col min="524" max="524" width="13.5703125" style="69" bestFit="1" customWidth="1"/>
    <col min="525" max="525" width="14.7109375" style="69" customWidth="1"/>
    <col min="526" max="768" width="9.140625" style="69"/>
    <col min="769" max="769" width="8.140625" style="69" customWidth="1"/>
    <col min="770" max="770" width="94.7109375" style="69" customWidth="1"/>
    <col min="771" max="771" width="8.42578125" style="69" customWidth="1"/>
    <col min="772" max="772" width="6" style="69" customWidth="1"/>
    <col min="773" max="773" width="16.140625" style="69" customWidth="1"/>
    <col min="774" max="774" width="16.42578125" style="69" customWidth="1"/>
    <col min="775" max="775" width="14.42578125" style="69" customWidth="1"/>
    <col min="776" max="776" width="16.85546875" style="69" customWidth="1"/>
    <col min="777" max="777" width="16.140625" style="69" customWidth="1"/>
    <col min="778" max="778" width="14" style="69" customWidth="1"/>
    <col min="779" max="779" width="9.140625" style="69"/>
    <col min="780" max="780" width="13.5703125" style="69" bestFit="1" customWidth="1"/>
    <col min="781" max="781" width="14.7109375" style="69" customWidth="1"/>
    <col min="782" max="1024" width="9.140625" style="69"/>
    <col min="1025" max="1025" width="8.140625" style="69" customWidth="1"/>
    <col min="1026" max="1026" width="94.7109375" style="69" customWidth="1"/>
    <col min="1027" max="1027" width="8.42578125" style="69" customWidth="1"/>
    <col min="1028" max="1028" width="6" style="69" customWidth="1"/>
    <col min="1029" max="1029" width="16.140625" style="69" customWidth="1"/>
    <col min="1030" max="1030" width="16.42578125" style="69" customWidth="1"/>
    <col min="1031" max="1031" width="14.42578125" style="69" customWidth="1"/>
    <col min="1032" max="1032" width="16.85546875" style="69" customWidth="1"/>
    <col min="1033" max="1033" width="16.140625" style="69" customWidth="1"/>
    <col min="1034" max="1034" width="14" style="69" customWidth="1"/>
    <col min="1035" max="1035" width="9.140625" style="69"/>
    <col min="1036" max="1036" width="13.5703125" style="69" bestFit="1" customWidth="1"/>
    <col min="1037" max="1037" width="14.7109375" style="69" customWidth="1"/>
    <col min="1038" max="1280" width="9.140625" style="69"/>
    <col min="1281" max="1281" width="8.140625" style="69" customWidth="1"/>
    <col min="1282" max="1282" width="94.7109375" style="69" customWidth="1"/>
    <col min="1283" max="1283" width="8.42578125" style="69" customWidth="1"/>
    <col min="1284" max="1284" width="6" style="69" customWidth="1"/>
    <col min="1285" max="1285" width="16.140625" style="69" customWidth="1"/>
    <col min="1286" max="1286" width="16.42578125" style="69" customWidth="1"/>
    <col min="1287" max="1287" width="14.42578125" style="69" customWidth="1"/>
    <col min="1288" max="1288" width="16.85546875" style="69" customWidth="1"/>
    <col min="1289" max="1289" width="16.140625" style="69" customWidth="1"/>
    <col min="1290" max="1290" width="14" style="69" customWidth="1"/>
    <col min="1291" max="1291" width="9.140625" style="69"/>
    <col min="1292" max="1292" width="13.5703125" style="69" bestFit="1" customWidth="1"/>
    <col min="1293" max="1293" width="14.7109375" style="69" customWidth="1"/>
    <col min="1294" max="1536" width="9.140625" style="69"/>
    <col min="1537" max="1537" width="8.140625" style="69" customWidth="1"/>
    <col min="1538" max="1538" width="94.7109375" style="69" customWidth="1"/>
    <col min="1539" max="1539" width="8.42578125" style="69" customWidth="1"/>
    <col min="1540" max="1540" width="6" style="69" customWidth="1"/>
    <col min="1541" max="1541" width="16.140625" style="69" customWidth="1"/>
    <col min="1542" max="1542" width="16.42578125" style="69" customWidth="1"/>
    <col min="1543" max="1543" width="14.42578125" style="69" customWidth="1"/>
    <col min="1544" max="1544" width="16.85546875" style="69" customWidth="1"/>
    <col min="1545" max="1545" width="16.140625" style="69" customWidth="1"/>
    <col min="1546" max="1546" width="14" style="69" customWidth="1"/>
    <col min="1547" max="1547" width="9.140625" style="69"/>
    <col min="1548" max="1548" width="13.5703125" style="69" bestFit="1" customWidth="1"/>
    <col min="1549" max="1549" width="14.7109375" style="69" customWidth="1"/>
    <col min="1550" max="1792" width="9.140625" style="69"/>
    <col min="1793" max="1793" width="8.140625" style="69" customWidth="1"/>
    <col min="1794" max="1794" width="94.7109375" style="69" customWidth="1"/>
    <col min="1795" max="1795" width="8.42578125" style="69" customWidth="1"/>
    <col min="1796" max="1796" width="6" style="69" customWidth="1"/>
    <col min="1797" max="1797" width="16.140625" style="69" customWidth="1"/>
    <col min="1798" max="1798" width="16.42578125" style="69" customWidth="1"/>
    <col min="1799" max="1799" width="14.42578125" style="69" customWidth="1"/>
    <col min="1800" max="1800" width="16.85546875" style="69" customWidth="1"/>
    <col min="1801" max="1801" width="16.140625" style="69" customWidth="1"/>
    <col min="1802" max="1802" width="14" style="69" customWidth="1"/>
    <col min="1803" max="1803" width="9.140625" style="69"/>
    <col min="1804" max="1804" width="13.5703125" style="69" bestFit="1" customWidth="1"/>
    <col min="1805" max="1805" width="14.7109375" style="69" customWidth="1"/>
    <col min="1806" max="2048" width="9.140625" style="69"/>
    <col min="2049" max="2049" width="8.140625" style="69" customWidth="1"/>
    <col min="2050" max="2050" width="94.7109375" style="69" customWidth="1"/>
    <col min="2051" max="2051" width="8.42578125" style="69" customWidth="1"/>
    <col min="2052" max="2052" width="6" style="69" customWidth="1"/>
    <col min="2053" max="2053" width="16.140625" style="69" customWidth="1"/>
    <col min="2054" max="2054" width="16.42578125" style="69" customWidth="1"/>
    <col min="2055" max="2055" width="14.42578125" style="69" customWidth="1"/>
    <col min="2056" max="2056" width="16.85546875" style="69" customWidth="1"/>
    <col min="2057" max="2057" width="16.140625" style="69" customWidth="1"/>
    <col min="2058" max="2058" width="14" style="69" customWidth="1"/>
    <col min="2059" max="2059" width="9.140625" style="69"/>
    <col min="2060" max="2060" width="13.5703125" style="69" bestFit="1" customWidth="1"/>
    <col min="2061" max="2061" width="14.7109375" style="69" customWidth="1"/>
    <col min="2062" max="2304" width="9.140625" style="69"/>
    <col min="2305" max="2305" width="8.140625" style="69" customWidth="1"/>
    <col min="2306" max="2306" width="94.7109375" style="69" customWidth="1"/>
    <col min="2307" max="2307" width="8.42578125" style="69" customWidth="1"/>
    <col min="2308" max="2308" width="6" style="69" customWidth="1"/>
    <col min="2309" max="2309" width="16.140625" style="69" customWidth="1"/>
    <col min="2310" max="2310" width="16.42578125" style="69" customWidth="1"/>
    <col min="2311" max="2311" width="14.42578125" style="69" customWidth="1"/>
    <col min="2312" max="2312" width="16.85546875" style="69" customWidth="1"/>
    <col min="2313" max="2313" width="16.140625" style="69" customWidth="1"/>
    <col min="2314" max="2314" width="14" style="69" customWidth="1"/>
    <col min="2315" max="2315" width="9.140625" style="69"/>
    <col min="2316" max="2316" width="13.5703125" style="69" bestFit="1" customWidth="1"/>
    <col min="2317" max="2317" width="14.7109375" style="69" customWidth="1"/>
    <col min="2318" max="2560" width="9.140625" style="69"/>
    <col min="2561" max="2561" width="8.140625" style="69" customWidth="1"/>
    <col min="2562" max="2562" width="94.7109375" style="69" customWidth="1"/>
    <col min="2563" max="2563" width="8.42578125" style="69" customWidth="1"/>
    <col min="2564" max="2564" width="6" style="69" customWidth="1"/>
    <col min="2565" max="2565" width="16.140625" style="69" customWidth="1"/>
    <col min="2566" max="2566" width="16.42578125" style="69" customWidth="1"/>
    <col min="2567" max="2567" width="14.42578125" style="69" customWidth="1"/>
    <col min="2568" max="2568" width="16.85546875" style="69" customWidth="1"/>
    <col min="2569" max="2569" width="16.140625" style="69" customWidth="1"/>
    <col min="2570" max="2570" width="14" style="69" customWidth="1"/>
    <col min="2571" max="2571" width="9.140625" style="69"/>
    <col min="2572" max="2572" width="13.5703125" style="69" bestFit="1" customWidth="1"/>
    <col min="2573" max="2573" width="14.7109375" style="69" customWidth="1"/>
    <col min="2574" max="2816" width="9.140625" style="69"/>
    <col min="2817" max="2817" width="8.140625" style="69" customWidth="1"/>
    <col min="2818" max="2818" width="94.7109375" style="69" customWidth="1"/>
    <col min="2819" max="2819" width="8.42578125" style="69" customWidth="1"/>
    <col min="2820" max="2820" width="6" style="69" customWidth="1"/>
    <col min="2821" max="2821" width="16.140625" style="69" customWidth="1"/>
    <col min="2822" max="2822" width="16.42578125" style="69" customWidth="1"/>
    <col min="2823" max="2823" width="14.42578125" style="69" customWidth="1"/>
    <col min="2824" max="2824" width="16.85546875" style="69" customWidth="1"/>
    <col min="2825" max="2825" width="16.140625" style="69" customWidth="1"/>
    <col min="2826" max="2826" width="14" style="69" customWidth="1"/>
    <col min="2827" max="2827" width="9.140625" style="69"/>
    <col min="2828" max="2828" width="13.5703125" style="69" bestFit="1" customWidth="1"/>
    <col min="2829" max="2829" width="14.7109375" style="69" customWidth="1"/>
    <col min="2830" max="3072" width="9.140625" style="69"/>
    <col min="3073" max="3073" width="8.140625" style="69" customWidth="1"/>
    <col min="3074" max="3074" width="94.7109375" style="69" customWidth="1"/>
    <col min="3075" max="3075" width="8.42578125" style="69" customWidth="1"/>
    <col min="3076" max="3076" width="6" style="69" customWidth="1"/>
    <col min="3077" max="3077" width="16.140625" style="69" customWidth="1"/>
    <col min="3078" max="3078" width="16.42578125" style="69" customWidth="1"/>
    <col min="3079" max="3079" width="14.42578125" style="69" customWidth="1"/>
    <col min="3080" max="3080" width="16.85546875" style="69" customWidth="1"/>
    <col min="3081" max="3081" width="16.140625" style="69" customWidth="1"/>
    <col min="3082" max="3082" width="14" style="69" customWidth="1"/>
    <col min="3083" max="3083" width="9.140625" style="69"/>
    <col min="3084" max="3084" width="13.5703125" style="69" bestFit="1" customWidth="1"/>
    <col min="3085" max="3085" width="14.7109375" style="69" customWidth="1"/>
    <col min="3086" max="3328" width="9.140625" style="69"/>
    <col min="3329" max="3329" width="8.140625" style="69" customWidth="1"/>
    <col min="3330" max="3330" width="94.7109375" style="69" customWidth="1"/>
    <col min="3331" max="3331" width="8.42578125" style="69" customWidth="1"/>
    <col min="3332" max="3332" width="6" style="69" customWidth="1"/>
    <col min="3333" max="3333" width="16.140625" style="69" customWidth="1"/>
    <col min="3334" max="3334" width="16.42578125" style="69" customWidth="1"/>
    <col min="3335" max="3335" width="14.42578125" style="69" customWidth="1"/>
    <col min="3336" max="3336" width="16.85546875" style="69" customWidth="1"/>
    <col min="3337" max="3337" width="16.140625" style="69" customWidth="1"/>
    <col min="3338" max="3338" width="14" style="69" customWidth="1"/>
    <col min="3339" max="3339" width="9.140625" style="69"/>
    <col min="3340" max="3340" width="13.5703125" style="69" bestFit="1" customWidth="1"/>
    <col min="3341" max="3341" width="14.7109375" style="69" customWidth="1"/>
    <col min="3342" max="3584" width="9.140625" style="69"/>
    <col min="3585" max="3585" width="8.140625" style="69" customWidth="1"/>
    <col min="3586" max="3586" width="94.7109375" style="69" customWidth="1"/>
    <col min="3587" max="3587" width="8.42578125" style="69" customWidth="1"/>
    <col min="3588" max="3588" width="6" style="69" customWidth="1"/>
    <col min="3589" max="3589" width="16.140625" style="69" customWidth="1"/>
    <col min="3590" max="3590" width="16.42578125" style="69" customWidth="1"/>
    <col min="3591" max="3591" width="14.42578125" style="69" customWidth="1"/>
    <col min="3592" max="3592" width="16.85546875" style="69" customWidth="1"/>
    <col min="3593" max="3593" width="16.140625" style="69" customWidth="1"/>
    <col min="3594" max="3594" width="14" style="69" customWidth="1"/>
    <col min="3595" max="3595" width="9.140625" style="69"/>
    <col min="3596" max="3596" width="13.5703125" style="69" bestFit="1" customWidth="1"/>
    <col min="3597" max="3597" width="14.7109375" style="69" customWidth="1"/>
    <col min="3598" max="3840" width="9.140625" style="69"/>
    <col min="3841" max="3841" width="8.140625" style="69" customWidth="1"/>
    <col min="3842" max="3842" width="94.7109375" style="69" customWidth="1"/>
    <col min="3843" max="3843" width="8.42578125" style="69" customWidth="1"/>
    <col min="3844" max="3844" width="6" style="69" customWidth="1"/>
    <col min="3845" max="3845" width="16.140625" style="69" customWidth="1"/>
    <col min="3846" max="3846" width="16.42578125" style="69" customWidth="1"/>
    <col min="3847" max="3847" width="14.42578125" style="69" customWidth="1"/>
    <col min="3848" max="3848" width="16.85546875" style="69" customWidth="1"/>
    <col min="3849" max="3849" width="16.140625" style="69" customWidth="1"/>
    <col min="3850" max="3850" width="14" style="69" customWidth="1"/>
    <col min="3851" max="3851" width="9.140625" style="69"/>
    <col min="3852" max="3852" width="13.5703125" style="69" bestFit="1" customWidth="1"/>
    <col min="3853" max="3853" width="14.7109375" style="69" customWidth="1"/>
    <col min="3854" max="4096" width="9.140625" style="69"/>
    <col min="4097" max="4097" width="8.140625" style="69" customWidth="1"/>
    <col min="4098" max="4098" width="94.7109375" style="69" customWidth="1"/>
    <col min="4099" max="4099" width="8.42578125" style="69" customWidth="1"/>
    <col min="4100" max="4100" width="6" style="69" customWidth="1"/>
    <col min="4101" max="4101" width="16.140625" style="69" customWidth="1"/>
    <col min="4102" max="4102" width="16.42578125" style="69" customWidth="1"/>
    <col min="4103" max="4103" width="14.42578125" style="69" customWidth="1"/>
    <col min="4104" max="4104" width="16.85546875" style="69" customWidth="1"/>
    <col min="4105" max="4105" width="16.140625" style="69" customWidth="1"/>
    <col min="4106" max="4106" width="14" style="69" customWidth="1"/>
    <col min="4107" max="4107" width="9.140625" style="69"/>
    <col min="4108" max="4108" width="13.5703125" style="69" bestFit="1" customWidth="1"/>
    <col min="4109" max="4109" width="14.7109375" style="69" customWidth="1"/>
    <col min="4110" max="4352" width="9.140625" style="69"/>
    <col min="4353" max="4353" width="8.140625" style="69" customWidth="1"/>
    <col min="4354" max="4354" width="94.7109375" style="69" customWidth="1"/>
    <col min="4355" max="4355" width="8.42578125" style="69" customWidth="1"/>
    <col min="4356" max="4356" width="6" style="69" customWidth="1"/>
    <col min="4357" max="4357" width="16.140625" style="69" customWidth="1"/>
    <col min="4358" max="4358" width="16.42578125" style="69" customWidth="1"/>
    <col min="4359" max="4359" width="14.42578125" style="69" customWidth="1"/>
    <col min="4360" max="4360" width="16.85546875" style="69" customWidth="1"/>
    <col min="4361" max="4361" width="16.140625" style="69" customWidth="1"/>
    <col min="4362" max="4362" width="14" style="69" customWidth="1"/>
    <col min="4363" max="4363" width="9.140625" style="69"/>
    <col min="4364" max="4364" width="13.5703125" style="69" bestFit="1" customWidth="1"/>
    <col min="4365" max="4365" width="14.7109375" style="69" customWidth="1"/>
    <col min="4366" max="4608" width="9.140625" style="69"/>
    <col min="4609" max="4609" width="8.140625" style="69" customWidth="1"/>
    <col min="4610" max="4610" width="94.7109375" style="69" customWidth="1"/>
    <col min="4611" max="4611" width="8.42578125" style="69" customWidth="1"/>
    <col min="4612" max="4612" width="6" style="69" customWidth="1"/>
    <col min="4613" max="4613" width="16.140625" style="69" customWidth="1"/>
    <col min="4614" max="4614" width="16.42578125" style="69" customWidth="1"/>
    <col min="4615" max="4615" width="14.42578125" style="69" customWidth="1"/>
    <col min="4616" max="4616" width="16.85546875" style="69" customWidth="1"/>
    <col min="4617" max="4617" width="16.140625" style="69" customWidth="1"/>
    <col min="4618" max="4618" width="14" style="69" customWidth="1"/>
    <col min="4619" max="4619" width="9.140625" style="69"/>
    <col min="4620" max="4620" width="13.5703125" style="69" bestFit="1" customWidth="1"/>
    <col min="4621" max="4621" width="14.7109375" style="69" customWidth="1"/>
    <col min="4622" max="4864" width="9.140625" style="69"/>
    <col min="4865" max="4865" width="8.140625" style="69" customWidth="1"/>
    <col min="4866" max="4866" width="94.7109375" style="69" customWidth="1"/>
    <col min="4867" max="4867" width="8.42578125" style="69" customWidth="1"/>
    <col min="4868" max="4868" width="6" style="69" customWidth="1"/>
    <col min="4869" max="4869" width="16.140625" style="69" customWidth="1"/>
    <col min="4870" max="4870" width="16.42578125" style="69" customWidth="1"/>
    <col min="4871" max="4871" width="14.42578125" style="69" customWidth="1"/>
    <col min="4872" max="4872" width="16.85546875" style="69" customWidth="1"/>
    <col min="4873" max="4873" width="16.140625" style="69" customWidth="1"/>
    <col min="4874" max="4874" width="14" style="69" customWidth="1"/>
    <col min="4875" max="4875" width="9.140625" style="69"/>
    <col min="4876" max="4876" width="13.5703125" style="69" bestFit="1" customWidth="1"/>
    <col min="4877" max="4877" width="14.7109375" style="69" customWidth="1"/>
    <col min="4878" max="5120" width="9.140625" style="69"/>
    <col min="5121" max="5121" width="8.140625" style="69" customWidth="1"/>
    <col min="5122" max="5122" width="94.7109375" style="69" customWidth="1"/>
    <col min="5123" max="5123" width="8.42578125" style="69" customWidth="1"/>
    <col min="5124" max="5124" width="6" style="69" customWidth="1"/>
    <col min="5125" max="5125" width="16.140625" style="69" customWidth="1"/>
    <col min="5126" max="5126" width="16.42578125" style="69" customWidth="1"/>
    <col min="5127" max="5127" width="14.42578125" style="69" customWidth="1"/>
    <col min="5128" max="5128" width="16.85546875" style="69" customWidth="1"/>
    <col min="5129" max="5129" width="16.140625" style="69" customWidth="1"/>
    <col min="5130" max="5130" width="14" style="69" customWidth="1"/>
    <col min="5131" max="5131" width="9.140625" style="69"/>
    <col min="5132" max="5132" width="13.5703125" style="69" bestFit="1" customWidth="1"/>
    <col min="5133" max="5133" width="14.7109375" style="69" customWidth="1"/>
    <col min="5134" max="5376" width="9.140625" style="69"/>
    <col min="5377" max="5377" width="8.140625" style="69" customWidth="1"/>
    <col min="5378" max="5378" width="94.7109375" style="69" customWidth="1"/>
    <col min="5379" max="5379" width="8.42578125" style="69" customWidth="1"/>
    <col min="5380" max="5380" width="6" style="69" customWidth="1"/>
    <col min="5381" max="5381" width="16.140625" style="69" customWidth="1"/>
    <col min="5382" max="5382" width="16.42578125" style="69" customWidth="1"/>
    <col min="5383" max="5383" width="14.42578125" style="69" customWidth="1"/>
    <col min="5384" max="5384" width="16.85546875" style="69" customWidth="1"/>
    <col min="5385" max="5385" width="16.140625" style="69" customWidth="1"/>
    <col min="5386" max="5386" width="14" style="69" customWidth="1"/>
    <col min="5387" max="5387" width="9.140625" style="69"/>
    <col min="5388" max="5388" width="13.5703125" style="69" bestFit="1" customWidth="1"/>
    <col min="5389" max="5389" width="14.7109375" style="69" customWidth="1"/>
    <col min="5390" max="5632" width="9.140625" style="69"/>
    <col min="5633" max="5633" width="8.140625" style="69" customWidth="1"/>
    <col min="5634" max="5634" width="94.7109375" style="69" customWidth="1"/>
    <col min="5635" max="5635" width="8.42578125" style="69" customWidth="1"/>
    <col min="5636" max="5636" width="6" style="69" customWidth="1"/>
    <col min="5637" max="5637" width="16.140625" style="69" customWidth="1"/>
    <col min="5638" max="5638" width="16.42578125" style="69" customWidth="1"/>
    <col min="5639" max="5639" width="14.42578125" style="69" customWidth="1"/>
    <col min="5640" max="5640" width="16.85546875" style="69" customWidth="1"/>
    <col min="5641" max="5641" width="16.140625" style="69" customWidth="1"/>
    <col min="5642" max="5642" width="14" style="69" customWidth="1"/>
    <col min="5643" max="5643" width="9.140625" style="69"/>
    <col min="5644" max="5644" width="13.5703125" style="69" bestFit="1" customWidth="1"/>
    <col min="5645" max="5645" width="14.7109375" style="69" customWidth="1"/>
    <col min="5646" max="5888" width="9.140625" style="69"/>
    <col min="5889" max="5889" width="8.140625" style="69" customWidth="1"/>
    <col min="5890" max="5890" width="94.7109375" style="69" customWidth="1"/>
    <col min="5891" max="5891" width="8.42578125" style="69" customWidth="1"/>
    <col min="5892" max="5892" width="6" style="69" customWidth="1"/>
    <col min="5893" max="5893" width="16.140625" style="69" customWidth="1"/>
    <col min="5894" max="5894" width="16.42578125" style="69" customWidth="1"/>
    <col min="5895" max="5895" width="14.42578125" style="69" customWidth="1"/>
    <col min="5896" max="5896" width="16.85546875" style="69" customWidth="1"/>
    <col min="5897" max="5897" width="16.140625" style="69" customWidth="1"/>
    <col min="5898" max="5898" width="14" style="69" customWidth="1"/>
    <col min="5899" max="5899" width="9.140625" style="69"/>
    <col min="5900" max="5900" width="13.5703125" style="69" bestFit="1" customWidth="1"/>
    <col min="5901" max="5901" width="14.7109375" style="69" customWidth="1"/>
    <col min="5902" max="6144" width="9.140625" style="69"/>
    <col min="6145" max="6145" width="8.140625" style="69" customWidth="1"/>
    <col min="6146" max="6146" width="94.7109375" style="69" customWidth="1"/>
    <col min="6147" max="6147" width="8.42578125" style="69" customWidth="1"/>
    <col min="6148" max="6148" width="6" style="69" customWidth="1"/>
    <col min="6149" max="6149" width="16.140625" style="69" customWidth="1"/>
    <col min="6150" max="6150" width="16.42578125" style="69" customWidth="1"/>
    <col min="6151" max="6151" width="14.42578125" style="69" customWidth="1"/>
    <col min="6152" max="6152" width="16.85546875" style="69" customWidth="1"/>
    <col min="6153" max="6153" width="16.140625" style="69" customWidth="1"/>
    <col min="6154" max="6154" width="14" style="69" customWidth="1"/>
    <col min="6155" max="6155" width="9.140625" style="69"/>
    <col min="6156" max="6156" width="13.5703125" style="69" bestFit="1" customWidth="1"/>
    <col min="6157" max="6157" width="14.7109375" style="69" customWidth="1"/>
    <col min="6158" max="6400" width="9.140625" style="69"/>
    <col min="6401" max="6401" width="8.140625" style="69" customWidth="1"/>
    <col min="6402" max="6402" width="94.7109375" style="69" customWidth="1"/>
    <col min="6403" max="6403" width="8.42578125" style="69" customWidth="1"/>
    <col min="6404" max="6404" width="6" style="69" customWidth="1"/>
    <col min="6405" max="6405" width="16.140625" style="69" customWidth="1"/>
    <col min="6406" max="6406" width="16.42578125" style="69" customWidth="1"/>
    <col min="6407" max="6407" width="14.42578125" style="69" customWidth="1"/>
    <col min="6408" max="6408" width="16.85546875" style="69" customWidth="1"/>
    <col min="6409" max="6409" width="16.140625" style="69" customWidth="1"/>
    <col min="6410" max="6410" width="14" style="69" customWidth="1"/>
    <col min="6411" max="6411" width="9.140625" style="69"/>
    <col min="6412" max="6412" width="13.5703125" style="69" bestFit="1" customWidth="1"/>
    <col min="6413" max="6413" width="14.7109375" style="69" customWidth="1"/>
    <col min="6414" max="6656" width="9.140625" style="69"/>
    <col min="6657" max="6657" width="8.140625" style="69" customWidth="1"/>
    <col min="6658" max="6658" width="94.7109375" style="69" customWidth="1"/>
    <col min="6659" max="6659" width="8.42578125" style="69" customWidth="1"/>
    <col min="6660" max="6660" width="6" style="69" customWidth="1"/>
    <col min="6661" max="6661" width="16.140625" style="69" customWidth="1"/>
    <col min="6662" max="6662" width="16.42578125" style="69" customWidth="1"/>
    <col min="6663" max="6663" width="14.42578125" style="69" customWidth="1"/>
    <col min="6664" max="6664" width="16.85546875" style="69" customWidth="1"/>
    <col min="6665" max="6665" width="16.140625" style="69" customWidth="1"/>
    <col min="6666" max="6666" width="14" style="69" customWidth="1"/>
    <col min="6667" max="6667" width="9.140625" style="69"/>
    <col min="6668" max="6668" width="13.5703125" style="69" bestFit="1" customWidth="1"/>
    <col min="6669" max="6669" width="14.7109375" style="69" customWidth="1"/>
    <col min="6670" max="6912" width="9.140625" style="69"/>
    <col min="6913" max="6913" width="8.140625" style="69" customWidth="1"/>
    <col min="6914" max="6914" width="94.7109375" style="69" customWidth="1"/>
    <col min="6915" max="6915" width="8.42578125" style="69" customWidth="1"/>
    <col min="6916" max="6916" width="6" style="69" customWidth="1"/>
    <col min="6917" max="6917" width="16.140625" style="69" customWidth="1"/>
    <col min="6918" max="6918" width="16.42578125" style="69" customWidth="1"/>
    <col min="6919" max="6919" width="14.42578125" style="69" customWidth="1"/>
    <col min="6920" max="6920" width="16.85546875" style="69" customWidth="1"/>
    <col min="6921" max="6921" width="16.140625" style="69" customWidth="1"/>
    <col min="6922" max="6922" width="14" style="69" customWidth="1"/>
    <col min="6923" max="6923" width="9.140625" style="69"/>
    <col min="6924" max="6924" width="13.5703125" style="69" bestFit="1" customWidth="1"/>
    <col min="6925" max="6925" width="14.7109375" style="69" customWidth="1"/>
    <col min="6926" max="7168" width="9.140625" style="69"/>
    <col min="7169" max="7169" width="8.140625" style="69" customWidth="1"/>
    <col min="7170" max="7170" width="94.7109375" style="69" customWidth="1"/>
    <col min="7171" max="7171" width="8.42578125" style="69" customWidth="1"/>
    <col min="7172" max="7172" width="6" style="69" customWidth="1"/>
    <col min="7173" max="7173" width="16.140625" style="69" customWidth="1"/>
    <col min="7174" max="7174" width="16.42578125" style="69" customWidth="1"/>
    <col min="7175" max="7175" width="14.42578125" style="69" customWidth="1"/>
    <col min="7176" max="7176" width="16.85546875" style="69" customWidth="1"/>
    <col min="7177" max="7177" width="16.140625" style="69" customWidth="1"/>
    <col min="7178" max="7178" width="14" style="69" customWidth="1"/>
    <col min="7179" max="7179" width="9.140625" style="69"/>
    <col min="7180" max="7180" width="13.5703125" style="69" bestFit="1" customWidth="1"/>
    <col min="7181" max="7181" width="14.7109375" style="69" customWidth="1"/>
    <col min="7182" max="7424" width="9.140625" style="69"/>
    <col min="7425" max="7425" width="8.140625" style="69" customWidth="1"/>
    <col min="7426" max="7426" width="94.7109375" style="69" customWidth="1"/>
    <col min="7427" max="7427" width="8.42578125" style="69" customWidth="1"/>
    <col min="7428" max="7428" width="6" style="69" customWidth="1"/>
    <col min="7429" max="7429" width="16.140625" style="69" customWidth="1"/>
    <col min="7430" max="7430" width="16.42578125" style="69" customWidth="1"/>
    <col min="7431" max="7431" width="14.42578125" style="69" customWidth="1"/>
    <col min="7432" max="7432" width="16.85546875" style="69" customWidth="1"/>
    <col min="7433" max="7433" width="16.140625" style="69" customWidth="1"/>
    <col min="7434" max="7434" width="14" style="69" customWidth="1"/>
    <col min="7435" max="7435" width="9.140625" style="69"/>
    <col min="7436" max="7436" width="13.5703125" style="69" bestFit="1" customWidth="1"/>
    <col min="7437" max="7437" width="14.7109375" style="69" customWidth="1"/>
    <col min="7438" max="7680" width="9.140625" style="69"/>
    <col min="7681" max="7681" width="8.140625" style="69" customWidth="1"/>
    <col min="7682" max="7682" width="94.7109375" style="69" customWidth="1"/>
    <col min="7683" max="7683" width="8.42578125" style="69" customWidth="1"/>
    <col min="7684" max="7684" width="6" style="69" customWidth="1"/>
    <col min="7685" max="7685" width="16.140625" style="69" customWidth="1"/>
    <col min="7686" max="7686" width="16.42578125" style="69" customWidth="1"/>
    <col min="7687" max="7687" width="14.42578125" style="69" customWidth="1"/>
    <col min="7688" max="7688" width="16.85546875" style="69" customWidth="1"/>
    <col min="7689" max="7689" width="16.140625" style="69" customWidth="1"/>
    <col min="7690" max="7690" width="14" style="69" customWidth="1"/>
    <col min="7691" max="7691" width="9.140625" style="69"/>
    <col min="7692" max="7692" width="13.5703125" style="69" bestFit="1" customWidth="1"/>
    <col min="7693" max="7693" width="14.7109375" style="69" customWidth="1"/>
    <col min="7694" max="7936" width="9.140625" style="69"/>
    <col min="7937" max="7937" width="8.140625" style="69" customWidth="1"/>
    <col min="7938" max="7938" width="94.7109375" style="69" customWidth="1"/>
    <col min="7939" max="7939" width="8.42578125" style="69" customWidth="1"/>
    <col min="7940" max="7940" width="6" style="69" customWidth="1"/>
    <col min="7941" max="7941" width="16.140625" style="69" customWidth="1"/>
    <col min="7942" max="7942" width="16.42578125" style="69" customWidth="1"/>
    <col min="7943" max="7943" width="14.42578125" style="69" customWidth="1"/>
    <col min="7944" max="7944" width="16.85546875" style="69" customWidth="1"/>
    <col min="7945" max="7945" width="16.140625" style="69" customWidth="1"/>
    <col min="7946" max="7946" width="14" style="69" customWidth="1"/>
    <col min="7947" max="7947" width="9.140625" style="69"/>
    <col min="7948" max="7948" width="13.5703125" style="69" bestFit="1" customWidth="1"/>
    <col min="7949" max="7949" width="14.7109375" style="69" customWidth="1"/>
    <col min="7950" max="8192" width="9.140625" style="69"/>
    <col min="8193" max="8193" width="8.140625" style="69" customWidth="1"/>
    <col min="8194" max="8194" width="94.7109375" style="69" customWidth="1"/>
    <col min="8195" max="8195" width="8.42578125" style="69" customWidth="1"/>
    <col min="8196" max="8196" width="6" style="69" customWidth="1"/>
    <col min="8197" max="8197" width="16.140625" style="69" customWidth="1"/>
    <col min="8198" max="8198" width="16.42578125" style="69" customWidth="1"/>
    <col min="8199" max="8199" width="14.42578125" style="69" customWidth="1"/>
    <col min="8200" max="8200" width="16.85546875" style="69" customWidth="1"/>
    <col min="8201" max="8201" width="16.140625" style="69" customWidth="1"/>
    <col min="8202" max="8202" width="14" style="69" customWidth="1"/>
    <col min="8203" max="8203" width="9.140625" style="69"/>
    <col min="8204" max="8204" width="13.5703125" style="69" bestFit="1" customWidth="1"/>
    <col min="8205" max="8205" width="14.7109375" style="69" customWidth="1"/>
    <col min="8206" max="8448" width="9.140625" style="69"/>
    <col min="8449" max="8449" width="8.140625" style="69" customWidth="1"/>
    <col min="8450" max="8450" width="94.7109375" style="69" customWidth="1"/>
    <col min="8451" max="8451" width="8.42578125" style="69" customWidth="1"/>
    <col min="8452" max="8452" width="6" style="69" customWidth="1"/>
    <col min="8453" max="8453" width="16.140625" style="69" customWidth="1"/>
    <col min="8454" max="8454" width="16.42578125" style="69" customWidth="1"/>
    <col min="8455" max="8455" width="14.42578125" style="69" customWidth="1"/>
    <col min="8456" max="8456" width="16.85546875" style="69" customWidth="1"/>
    <col min="8457" max="8457" width="16.140625" style="69" customWidth="1"/>
    <col min="8458" max="8458" width="14" style="69" customWidth="1"/>
    <col min="8459" max="8459" width="9.140625" style="69"/>
    <col min="8460" max="8460" width="13.5703125" style="69" bestFit="1" customWidth="1"/>
    <col min="8461" max="8461" width="14.7109375" style="69" customWidth="1"/>
    <col min="8462" max="8704" width="9.140625" style="69"/>
    <col min="8705" max="8705" width="8.140625" style="69" customWidth="1"/>
    <col min="8706" max="8706" width="94.7109375" style="69" customWidth="1"/>
    <col min="8707" max="8707" width="8.42578125" style="69" customWidth="1"/>
    <col min="8708" max="8708" width="6" style="69" customWidth="1"/>
    <col min="8709" max="8709" width="16.140625" style="69" customWidth="1"/>
    <col min="8710" max="8710" width="16.42578125" style="69" customWidth="1"/>
    <col min="8711" max="8711" width="14.42578125" style="69" customWidth="1"/>
    <col min="8712" max="8712" width="16.85546875" style="69" customWidth="1"/>
    <col min="8713" max="8713" width="16.140625" style="69" customWidth="1"/>
    <col min="8714" max="8714" width="14" style="69" customWidth="1"/>
    <col min="8715" max="8715" width="9.140625" style="69"/>
    <col min="8716" max="8716" width="13.5703125" style="69" bestFit="1" customWidth="1"/>
    <col min="8717" max="8717" width="14.7109375" style="69" customWidth="1"/>
    <col min="8718" max="8960" width="9.140625" style="69"/>
    <col min="8961" max="8961" width="8.140625" style="69" customWidth="1"/>
    <col min="8962" max="8962" width="94.7109375" style="69" customWidth="1"/>
    <col min="8963" max="8963" width="8.42578125" style="69" customWidth="1"/>
    <col min="8964" max="8964" width="6" style="69" customWidth="1"/>
    <col min="8965" max="8965" width="16.140625" style="69" customWidth="1"/>
    <col min="8966" max="8966" width="16.42578125" style="69" customWidth="1"/>
    <col min="8967" max="8967" width="14.42578125" style="69" customWidth="1"/>
    <col min="8968" max="8968" width="16.85546875" style="69" customWidth="1"/>
    <col min="8969" max="8969" width="16.140625" style="69" customWidth="1"/>
    <col min="8970" max="8970" width="14" style="69" customWidth="1"/>
    <col min="8971" max="8971" width="9.140625" style="69"/>
    <col min="8972" max="8972" width="13.5703125" style="69" bestFit="1" customWidth="1"/>
    <col min="8973" max="8973" width="14.7109375" style="69" customWidth="1"/>
    <col min="8974" max="9216" width="9.140625" style="69"/>
    <col min="9217" max="9217" width="8.140625" style="69" customWidth="1"/>
    <col min="9218" max="9218" width="94.7109375" style="69" customWidth="1"/>
    <col min="9219" max="9219" width="8.42578125" style="69" customWidth="1"/>
    <col min="9220" max="9220" width="6" style="69" customWidth="1"/>
    <col min="9221" max="9221" width="16.140625" style="69" customWidth="1"/>
    <col min="9222" max="9222" width="16.42578125" style="69" customWidth="1"/>
    <col min="9223" max="9223" width="14.42578125" style="69" customWidth="1"/>
    <col min="9224" max="9224" width="16.85546875" style="69" customWidth="1"/>
    <col min="9225" max="9225" width="16.140625" style="69" customWidth="1"/>
    <col min="9226" max="9226" width="14" style="69" customWidth="1"/>
    <col min="9227" max="9227" width="9.140625" style="69"/>
    <col min="9228" max="9228" width="13.5703125" style="69" bestFit="1" customWidth="1"/>
    <col min="9229" max="9229" width="14.7109375" style="69" customWidth="1"/>
    <col min="9230" max="9472" width="9.140625" style="69"/>
    <col min="9473" max="9473" width="8.140625" style="69" customWidth="1"/>
    <col min="9474" max="9474" width="94.7109375" style="69" customWidth="1"/>
    <col min="9475" max="9475" width="8.42578125" style="69" customWidth="1"/>
    <col min="9476" max="9476" width="6" style="69" customWidth="1"/>
    <col min="9477" max="9477" width="16.140625" style="69" customWidth="1"/>
    <col min="9478" max="9478" width="16.42578125" style="69" customWidth="1"/>
    <col min="9479" max="9479" width="14.42578125" style="69" customWidth="1"/>
    <col min="9480" max="9480" width="16.85546875" style="69" customWidth="1"/>
    <col min="9481" max="9481" width="16.140625" style="69" customWidth="1"/>
    <col min="9482" max="9482" width="14" style="69" customWidth="1"/>
    <col min="9483" max="9483" width="9.140625" style="69"/>
    <col min="9484" max="9484" width="13.5703125" style="69" bestFit="1" customWidth="1"/>
    <col min="9485" max="9485" width="14.7109375" style="69" customWidth="1"/>
    <col min="9486" max="9728" width="9.140625" style="69"/>
    <col min="9729" max="9729" width="8.140625" style="69" customWidth="1"/>
    <col min="9730" max="9730" width="94.7109375" style="69" customWidth="1"/>
    <col min="9731" max="9731" width="8.42578125" style="69" customWidth="1"/>
    <col min="9732" max="9732" width="6" style="69" customWidth="1"/>
    <col min="9733" max="9733" width="16.140625" style="69" customWidth="1"/>
    <col min="9734" max="9734" width="16.42578125" style="69" customWidth="1"/>
    <col min="9735" max="9735" width="14.42578125" style="69" customWidth="1"/>
    <col min="9736" max="9736" width="16.85546875" style="69" customWidth="1"/>
    <col min="9737" max="9737" width="16.140625" style="69" customWidth="1"/>
    <col min="9738" max="9738" width="14" style="69" customWidth="1"/>
    <col min="9739" max="9739" width="9.140625" style="69"/>
    <col min="9740" max="9740" width="13.5703125" style="69" bestFit="1" customWidth="1"/>
    <col min="9741" max="9741" width="14.7109375" style="69" customWidth="1"/>
    <col min="9742" max="9984" width="9.140625" style="69"/>
    <col min="9985" max="9985" width="8.140625" style="69" customWidth="1"/>
    <col min="9986" max="9986" width="94.7109375" style="69" customWidth="1"/>
    <col min="9987" max="9987" width="8.42578125" style="69" customWidth="1"/>
    <col min="9988" max="9988" width="6" style="69" customWidth="1"/>
    <col min="9989" max="9989" width="16.140625" style="69" customWidth="1"/>
    <col min="9990" max="9990" width="16.42578125" style="69" customWidth="1"/>
    <col min="9991" max="9991" width="14.42578125" style="69" customWidth="1"/>
    <col min="9992" max="9992" width="16.85546875" style="69" customWidth="1"/>
    <col min="9993" max="9993" width="16.140625" style="69" customWidth="1"/>
    <col min="9994" max="9994" width="14" style="69" customWidth="1"/>
    <col min="9995" max="9995" width="9.140625" style="69"/>
    <col min="9996" max="9996" width="13.5703125" style="69" bestFit="1" customWidth="1"/>
    <col min="9997" max="9997" width="14.7109375" style="69" customWidth="1"/>
    <col min="9998" max="10240" width="9.140625" style="69"/>
    <col min="10241" max="10241" width="8.140625" style="69" customWidth="1"/>
    <col min="10242" max="10242" width="94.7109375" style="69" customWidth="1"/>
    <col min="10243" max="10243" width="8.42578125" style="69" customWidth="1"/>
    <col min="10244" max="10244" width="6" style="69" customWidth="1"/>
    <col min="10245" max="10245" width="16.140625" style="69" customWidth="1"/>
    <col min="10246" max="10246" width="16.42578125" style="69" customWidth="1"/>
    <col min="10247" max="10247" width="14.42578125" style="69" customWidth="1"/>
    <col min="10248" max="10248" width="16.85546875" style="69" customWidth="1"/>
    <col min="10249" max="10249" width="16.140625" style="69" customWidth="1"/>
    <col min="10250" max="10250" width="14" style="69" customWidth="1"/>
    <col min="10251" max="10251" width="9.140625" style="69"/>
    <col min="10252" max="10252" width="13.5703125" style="69" bestFit="1" customWidth="1"/>
    <col min="10253" max="10253" width="14.7109375" style="69" customWidth="1"/>
    <col min="10254" max="10496" width="9.140625" style="69"/>
    <col min="10497" max="10497" width="8.140625" style="69" customWidth="1"/>
    <col min="10498" max="10498" width="94.7109375" style="69" customWidth="1"/>
    <col min="10499" max="10499" width="8.42578125" style="69" customWidth="1"/>
    <col min="10500" max="10500" width="6" style="69" customWidth="1"/>
    <col min="10501" max="10501" width="16.140625" style="69" customWidth="1"/>
    <col min="10502" max="10502" width="16.42578125" style="69" customWidth="1"/>
    <col min="10503" max="10503" width="14.42578125" style="69" customWidth="1"/>
    <col min="10504" max="10504" width="16.85546875" style="69" customWidth="1"/>
    <col min="10505" max="10505" width="16.140625" style="69" customWidth="1"/>
    <col min="10506" max="10506" width="14" style="69" customWidth="1"/>
    <col min="10507" max="10507" width="9.140625" style="69"/>
    <col min="10508" max="10508" width="13.5703125" style="69" bestFit="1" customWidth="1"/>
    <col min="10509" max="10509" width="14.7109375" style="69" customWidth="1"/>
    <col min="10510" max="10752" width="9.140625" style="69"/>
    <col min="10753" max="10753" width="8.140625" style="69" customWidth="1"/>
    <col min="10754" max="10754" width="94.7109375" style="69" customWidth="1"/>
    <col min="10755" max="10755" width="8.42578125" style="69" customWidth="1"/>
    <col min="10756" max="10756" width="6" style="69" customWidth="1"/>
    <col min="10757" max="10757" width="16.140625" style="69" customWidth="1"/>
    <col min="10758" max="10758" width="16.42578125" style="69" customWidth="1"/>
    <col min="10759" max="10759" width="14.42578125" style="69" customWidth="1"/>
    <col min="10760" max="10760" width="16.85546875" style="69" customWidth="1"/>
    <col min="10761" max="10761" width="16.140625" style="69" customWidth="1"/>
    <col min="10762" max="10762" width="14" style="69" customWidth="1"/>
    <col min="10763" max="10763" width="9.140625" style="69"/>
    <col min="10764" max="10764" width="13.5703125" style="69" bestFit="1" customWidth="1"/>
    <col min="10765" max="10765" width="14.7109375" style="69" customWidth="1"/>
    <col min="10766" max="11008" width="9.140625" style="69"/>
    <col min="11009" max="11009" width="8.140625" style="69" customWidth="1"/>
    <col min="11010" max="11010" width="94.7109375" style="69" customWidth="1"/>
    <col min="11011" max="11011" width="8.42578125" style="69" customWidth="1"/>
    <col min="11012" max="11012" width="6" style="69" customWidth="1"/>
    <col min="11013" max="11013" width="16.140625" style="69" customWidth="1"/>
    <col min="11014" max="11014" width="16.42578125" style="69" customWidth="1"/>
    <col min="11015" max="11015" width="14.42578125" style="69" customWidth="1"/>
    <col min="11016" max="11016" width="16.85546875" style="69" customWidth="1"/>
    <col min="11017" max="11017" width="16.140625" style="69" customWidth="1"/>
    <col min="11018" max="11018" width="14" style="69" customWidth="1"/>
    <col min="11019" max="11019" width="9.140625" style="69"/>
    <col min="11020" max="11020" width="13.5703125" style="69" bestFit="1" customWidth="1"/>
    <col min="11021" max="11021" width="14.7109375" style="69" customWidth="1"/>
    <col min="11022" max="11264" width="9.140625" style="69"/>
    <col min="11265" max="11265" width="8.140625" style="69" customWidth="1"/>
    <col min="11266" max="11266" width="94.7109375" style="69" customWidth="1"/>
    <col min="11267" max="11267" width="8.42578125" style="69" customWidth="1"/>
    <col min="11268" max="11268" width="6" style="69" customWidth="1"/>
    <col min="11269" max="11269" width="16.140625" style="69" customWidth="1"/>
    <col min="11270" max="11270" width="16.42578125" style="69" customWidth="1"/>
    <col min="11271" max="11271" width="14.42578125" style="69" customWidth="1"/>
    <col min="11272" max="11272" width="16.85546875" style="69" customWidth="1"/>
    <col min="11273" max="11273" width="16.140625" style="69" customWidth="1"/>
    <col min="11274" max="11274" width="14" style="69" customWidth="1"/>
    <col min="11275" max="11275" width="9.140625" style="69"/>
    <col min="11276" max="11276" width="13.5703125" style="69" bestFit="1" customWidth="1"/>
    <col min="11277" max="11277" width="14.7109375" style="69" customWidth="1"/>
    <col min="11278" max="11520" width="9.140625" style="69"/>
    <col min="11521" max="11521" width="8.140625" style="69" customWidth="1"/>
    <col min="11522" max="11522" width="94.7109375" style="69" customWidth="1"/>
    <col min="11523" max="11523" width="8.42578125" style="69" customWidth="1"/>
    <col min="11524" max="11524" width="6" style="69" customWidth="1"/>
    <col min="11525" max="11525" width="16.140625" style="69" customWidth="1"/>
    <col min="11526" max="11526" width="16.42578125" style="69" customWidth="1"/>
    <col min="11527" max="11527" width="14.42578125" style="69" customWidth="1"/>
    <col min="11528" max="11528" width="16.85546875" style="69" customWidth="1"/>
    <col min="11529" max="11529" width="16.140625" style="69" customWidth="1"/>
    <col min="11530" max="11530" width="14" style="69" customWidth="1"/>
    <col min="11531" max="11531" width="9.140625" style="69"/>
    <col min="11532" max="11532" width="13.5703125" style="69" bestFit="1" customWidth="1"/>
    <col min="11533" max="11533" width="14.7109375" style="69" customWidth="1"/>
    <col min="11534" max="11776" width="9.140625" style="69"/>
    <col min="11777" max="11777" width="8.140625" style="69" customWidth="1"/>
    <col min="11778" max="11778" width="94.7109375" style="69" customWidth="1"/>
    <col min="11779" max="11779" width="8.42578125" style="69" customWidth="1"/>
    <col min="11780" max="11780" width="6" style="69" customWidth="1"/>
    <col min="11781" max="11781" width="16.140625" style="69" customWidth="1"/>
    <col min="11782" max="11782" width="16.42578125" style="69" customWidth="1"/>
    <col min="11783" max="11783" width="14.42578125" style="69" customWidth="1"/>
    <col min="11784" max="11784" width="16.85546875" style="69" customWidth="1"/>
    <col min="11785" max="11785" width="16.140625" style="69" customWidth="1"/>
    <col min="11786" max="11786" width="14" style="69" customWidth="1"/>
    <col min="11787" max="11787" width="9.140625" style="69"/>
    <col min="11788" max="11788" width="13.5703125" style="69" bestFit="1" customWidth="1"/>
    <col min="11789" max="11789" width="14.7109375" style="69" customWidth="1"/>
    <col min="11790" max="12032" width="9.140625" style="69"/>
    <col min="12033" max="12033" width="8.140625" style="69" customWidth="1"/>
    <col min="12034" max="12034" width="94.7109375" style="69" customWidth="1"/>
    <col min="12035" max="12035" width="8.42578125" style="69" customWidth="1"/>
    <col min="12036" max="12036" width="6" style="69" customWidth="1"/>
    <col min="12037" max="12037" width="16.140625" style="69" customWidth="1"/>
    <col min="12038" max="12038" width="16.42578125" style="69" customWidth="1"/>
    <col min="12039" max="12039" width="14.42578125" style="69" customWidth="1"/>
    <col min="12040" max="12040" width="16.85546875" style="69" customWidth="1"/>
    <col min="12041" max="12041" width="16.140625" style="69" customWidth="1"/>
    <col min="12042" max="12042" width="14" style="69" customWidth="1"/>
    <col min="12043" max="12043" width="9.140625" style="69"/>
    <col min="12044" max="12044" width="13.5703125" style="69" bestFit="1" customWidth="1"/>
    <col min="12045" max="12045" width="14.7109375" style="69" customWidth="1"/>
    <col min="12046" max="12288" width="9.140625" style="69"/>
    <col min="12289" max="12289" width="8.140625" style="69" customWidth="1"/>
    <col min="12290" max="12290" width="94.7109375" style="69" customWidth="1"/>
    <col min="12291" max="12291" width="8.42578125" style="69" customWidth="1"/>
    <col min="12292" max="12292" width="6" style="69" customWidth="1"/>
    <col min="12293" max="12293" width="16.140625" style="69" customWidth="1"/>
    <col min="12294" max="12294" width="16.42578125" style="69" customWidth="1"/>
    <col min="12295" max="12295" width="14.42578125" style="69" customWidth="1"/>
    <col min="12296" max="12296" width="16.85546875" style="69" customWidth="1"/>
    <col min="12297" max="12297" width="16.140625" style="69" customWidth="1"/>
    <col min="12298" max="12298" width="14" style="69" customWidth="1"/>
    <col min="12299" max="12299" width="9.140625" style="69"/>
    <col min="12300" max="12300" width="13.5703125" style="69" bestFit="1" customWidth="1"/>
    <col min="12301" max="12301" width="14.7109375" style="69" customWidth="1"/>
    <col min="12302" max="12544" width="9.140625" style="69"/>
    <col min="12545" max="12545" width="8.140625" style="69" customWidth="1"/>
    <col min="12546" max="12546" width="94.7109375" style="69" customWidth="1"/>
    <col min="12547" max="12547" width="8.42578125" style="69" customWidth="1"/>
    <col min="12548" max="12548" width="6" style="69" customWidth="1"/>
    <col min="12549" max="12549" width="16.140625" style="69" customWidth="1"/>
    <col min="12550" max="12550" width="16.42578125" style="69" customWidth="1"/>
    <col min="12551" max="12551" width="14.42578125" style="69" customWidth="1"/>
    <col min="12552" max="12552" width="16.85546875" style="69" customWidth="1"/>
    <col min="12553" max="12553" width="16.140625" style="69" customWidth="1"/>
    <col min="12554" max="12554" width="14" style="69" customWidth="1"/>
    <col min="12555" max="12555" width="9.140625" style="69"/>
    <col min="12556" max="12556" width="13.5703125" style="69" bestFit="1" customWidth="1"/>
    <col min="12557" max="12557" width="14.7109375" style="69" customWidth="1"/>
    <col min="12558" max="12800" width="9.140625" style="69"/>
    <col min="12801" max="12801" width="8.140625" style="69" customWidth="1"/>
    <col min="12802" max="12802" width="94.7109375" style="69" customWidth="1"/>
    <col min="12803" max="12803" width="8.42578125" style="69" customWidth="1"/>
    <col min="12804" max="12804" width="6" style="69" customWidth="1"/>
    <col min="12805" max="12805" width="16.140625" style="69" customWidth="1"/>
    <col min="12806" max="12806" width="16.42578125" style="69" customWidth="1"/>
    <col min="12807" max="12807" width="14.42578125" style="69" customWidth="1"/>
    <col min="12808" max="12808" width="16.85546875" style="69" customWidth="1"/>
    <col min="12809" max="12809" width="16.140625" style="69" customWidth="1"/>
    <col min="12810" max="12810" width="14" style="69" customWidth="1"/>
    <col min="12811" max="12811" width="9.140625" style="69"/>
    <col min="12812" max="12812" width="13.5703125" style="69" bestFit="1" customWidth="1"/>
    <col min="12813" max="12813" width="14.7109375" style="69" customWidth="1"/>
    <col min="12814" max="13056" width="9.140625" style="69"/>
    <col min="13057" max="13057" width="8.140625" style="69" customWidth="1"/>
    <col min="13058" max="13058" width="94.7109375" style="69" customWidth="1"/>
    <col min="13059" max="13059" width="8.42578125" style="69" customWidth="1"/>
    <col min="13060" max="13060" width="6" style="69" customWidth="1"/>
    <col min="13061" max="13061" width="16.140625" style="69" customWidth="1"/>
    <col min="13062" max="13062" width="16.42578125" style="69" customWidth="1"/>
    <col min="13063" max="13063" width="14.42578125" style="69" customWidth="1"/>
    <col min="13064" max="13064" width="16.85546875" style="69" customWidth="1"/>
    <col min="13065" max="13065" width="16.140625" style="69" customWidth="1"/>
    <col min="13066" max="13066" width="14" style="69" customWidth="1"/>
    <col min="13067" max="13067" width="9.140625" style="69"/>
    <col min="13068" max="13068" width="13.5703125" style="69" bestFit="1" customWidth="1"/>
    <col min="13069" max="13069" width="14.7109375" style="69" customWidth="1"/>
    <col min="13070" max="13312" width="9.140625" style="69"/>
    <col min="13313" max="13313" width="8.140625" style="69" customWidth="1"/>
    <col min="13314" max="13314" width="94.7109375" style="69" customWidth="1"/>
    <col min="13315" max="13315" width="8.42578125" style="69" customWidth="1"/>
    <col min="13316" max="13316" width="6" style="69" customWidth="1"/>
    <col min="13317" max="13317" width="16.140625" style="69" customWidth="1"/>
    <col min="13318" max="13318" width="16.42578125" style="69" customWidth="1"/>
    <col min="13319" max="13319" width="14.42578125" style="69" customWidth="1"/>
    <col min="13320" max="13320" width="16.85546875" style="69" customWidth="1"/>
    <col min="13321" max="13321" width="16.140625" style="69" customWidth="1"/>
    <col min="13322" max="13322" width="14" style="69" customWidth="1"/>
    <col min="13323" max="13323" width="9.140625" style="69"/>
    <col min="13324" max="13324" width="13.5703125" style="69" bestFit="1" customWidth="1"/>
    <col min="13325" max="13325" width="14.7109375" style="69" customWidth="1"/>
    <col min="13326" max="13568" width="9.140625" style="69"/>
    <col min="13569" max="13569" width="8.140625" style="69" customWidth="1"/>
    <col min="13570" max="13570" width="94.7109375" style="69" customWidth="1"/>
    <col min="13571" max="13571" width="8.42578125" style="69" customWidth="1"/>
    <col min="13572" max="13572" width="6" style="69" customWidth="1"/>
    <col min="13573" max="13573" width="16.140625" style="69" customWidth="1"/>
    <col min="13574" max="13574" width="16.42578125" style="69" customWidth="1"/>
    <col min="13575" max="13575" width="14.42578125" style="69" customWidth="1"/>
    <col min="13576" max="13576" width="16.85546875" style="69" customWidth="1"/>
    <col min="13577" max="13577" width="16.140625" style="69" customWidth="1"/>
    <col min="13578" max="13578" width="14" style="69" customWidth="1"/>
    <col min="13579" max="13579" width="9.140625" style="69"/>
    <col min="13580" max="13580" width="13.5703125" style="69" bestFit="1" customWidth="1"/>
    <col min="13581" max="13581" width="14.7109375" style="69" customWidth="1"/>
    <col min="13582" max="13824" width="9.140625" style="69"/>
    <col min="13825" max="13825" width="8.140625" style="69" customWidth="1"/>
    <col min="13826" max="13826" width="94.7109375" style="69" customWidth="1"/>
    <col min="13827" max="13827" width="8.42578125" style="69" customWidth="1"/>
    <col min="13828" max="13828" width="6" style="69" customWidth="1"/>
    <col min="13829" max="13829" width="16.140625" style="69" customWidth="1"/>
    <col min="13830" max="13830" width="16.42578125" style="69" customWidth="1"/>
    <col min="13831" max="13831" width="14.42578125" style="69" customWidth="1"/>
    <col min="13832" max="13832" width="16.85546875" style="69" customWidth="1"/>
    <col min="13833" max="13833" width="16.140625" style="69" customWidth="1"/>
    <col min="13834" max="13834" width="14" style="69" customWidth="1"/>
    <col min="13835" max="13835" width="9.140625" style="69"/>
    <col min="13836" max="13836" width="13.5703125" style="69" bestFit="1" customWidth="1"/>
    <col min="13837" max="13837" width="14.7109375" style="69" customWidth="1"/>
    <col min="13838" max="14080" width="9.140625" style="69"/>
    <col min="14081" max="14081" width="8.140625" style="69" customWidth="1"/>
    <col min="14082" max="14082" width="94.7109375" style="69" customWidth="1"/>
    <col min="14083" max="14083" width="8.42578125" style="69" customWidth="1"/>
    <col min="14084" max="14084" width="6" style="69" customWidth="1"/>
    <col min="14085" max="14085" width="16.140625" style="69" customWidth="1"/>
    <col min="14086" max="14086" width="16.42578125" style="69" customWidth="1"/>
    <col min="14087" max="14087" width="14.42578125" style="69" customWidth="1"/>
    <col min="14088" max="14088" width="16.85546875" style="69" customWidth="1"/>
    <col min="14089" max="14089" width="16.140625" style="69" customWidth="1"/>
    <col min="14090" max="14090" width="14" style="69" customWidth="1"/>
    <col min="14091" max="14091" width="9.140625" style="69"/>
    <col min="14092" max="14092" width="13.5703125" style="69" bestFit="1" customWidth="1"/>
    <col min="14093" max="14093" width="14.7109375" style="69" customWidth="1"/>
    <col min="14094" max="14336" width="9.140625" style="69"/>
    <col min="14337" max="14337" width="8.140625" style="69" customWidth="1"/>
    <col min="14338" max="14338" width="94.7109375" style="69" customWidth="1"/>
    <col min="14339" max="14339" width="8.42578125" style="69" customWidth="1"/>
    <col min="14340" max="14340" width="6" style="69" customWidth="1"/>
    <col min="14341" max="14341" width="16.140625" style="69" customWidth="1"/>
    <col min="14342" max="14342" width="16.42578125" style="69" customWidth="1"/>
    <col min="14343" max="14343" width="14.42578125" style="69" customWidth="1"/>
    <col min="14344" max="14344" width="16.85546875" style="69" customWidth="1"/>
    <col min="14345" max="14345" width="16.140625" style="69" customWidth="1"/>
    <col min="14346" max="14346" width="14" style="69" customWidth="1"/>
    <col min="14347" max="14347" width="9.140625" style="69"/>
    <col min="14348" max="14348" width="13.5703125" style="69" bestFit="1" customWidth="1"/>
    <col min="14349" max="14349" width="14.7109375" style="69" customWidth="1"/>
    <col min="14350" max="14592" width="9.140625" style="69"/>
    <col min="14593" max="14593" width="8.140625" style="69" customWidth="1"/>
    <col min="14594" max="14594" width="94.7109375" style="69" customWidth="1"/>
    <col min="14595" max="14595" width="8.42578125" style="69" customWidth="1"/>
    <col min="14596" max="14596" width="6" style="69" customWidth="1"/>
    <col min="14597" max="14597" width="16.140625" style="69" customWidth="1"/>
    <col min="14598" max="14598" width="16.42578125" style="69" customWidth="1"/>
    <col min="14599" max="14599" width="14.42578125" style="69" customWidth="1"/>
    <col min="14600" max="14600" width="16.85546875" style="69" customWidth="1"/>
    <col min="14601" max="14601" width="16.140625" style="69" customWidth="1"/>
    <col min="14602" max="14602" width="14" style="69" customWidth="1"/>
    <col min="14603" max="14603" width="9.140625" style="69"/>
    <col min="14604" max="14604" width="13.5703125" style="69" bestFit="1" customWidth="1"/>
    <col min="14605" max="14605" width="14.7109375" style="69" customWidth="1"/>
    <col min="14606" max="14848" width="9.140625" style="69"/>
    <col min="14849" max="14849" width="8.140625" style="69" customWidth="1"/>
    <col min="14850" max="14850" width="94.7109375" style="69" customWidth="1"/>
    <col min="14851" max="14851" width="8.42578125" style="69" customWidth="1"/>
    <col min="14852" max="14852" width="6" style="69" customWidth="1"/>
    <col min="14853" max="14853" width="16.140625" style="69" customWidth="1"/>
    <col min="14854" max="14854" width="16.42578125" style="69" customWidth="1"/>
    <col min="14855" max="14855" width="14.42578125" style="69" customWidth="1"/>
    <col min="14856" max="14856" width="16.85546875" style="69" customWidth="1"/>
    <col min="14857" max="14857" width="16.140625" style="69" customWidth="1"/>
    <col min="14858" max="14858" width="14" style="69" customWidth="1"/>
    <col min="14859" max="14859" width="9.140625" style="69"/>
    <col min="14860" max="14860" width="13.5703125" style="69" bestFit="1" customWidth="1"/>
    <col min="14861" max="14861" width="14.7109375" style="69" customWidth="1"/>
    <col min="14862" max="15104" width="9.140625" style="69"/>
    <col min="15105" max="15105" width="8.140625" style="69" customWidth="1"/>
    <col min="15106" max="15106" width="94.7109375" style="69" customWidth="1"/>
    <col min="15107" max="15107" width="8.42578125" style="69" customWidth="1"/>
    <col min="15108" max="15108" width="6" style="69" customWidth="1"/>
    <col min="15109" max="15109" width="16.140625" style="69" customWidth="1"/>
    <col min="15110" max="15110" width="16.42578125" style="69" customWidth="1"/>
    <col min="15111" max="15111" width="14.42578125" style="69" customWidth="1"/>
    <col min="15112" max="15112" width="16.85546875" style="69" customWidth="1"/>
    <col min="15113" max="15113" width="16.140625" style="69" customWidth="1"/>
    <col min="15114" max="15114" width="14" style="69" customWidth="1"/>
    <col min="15115" max="15115" width="9.140625" style="69"/>
    <col min="15116" max="15116" width="13.5703125" style="69" bestFit="1" customWidth="1"/>
    <col min="15117" max="15117" width="14.7109375" style="69" customWidth="1"/>
    <col min="15118" max="15360" width="9.140625" style="69"/>
    <col min="15361" max="15361" width="8.140625" style="69" customWidth="1"/>
    <col min="15362" max="15362" width="94.7109375" style="69" customWidth="1"/>
    <col min="15363" max="15363" width="8.42578125" style="69" customWidth="1"/>
    <col min="15364" max="15364" width="6" style="69" customWidth="1"/>
    <col min="15365" max="15365" width="16.140625" style="69" customWidth="1"/>
    <col min="15366" max="15366" width="16.42578125" style="69" customWidth="1"/>
    <col min="15367" max="15367" width="14.42578125" style="69" customWidth="1"/>
    <col min="15368" max="15368" width="16.85546875" style="69" customWidth="1"/>
    <col min="15369" max="15369" width="16.140625" style="69" customWidth="1"/>
    <col min="15370" max="15370" width="14" style="69" customWidth="1"/>
    <col min="15371" max="15371" width="9.140625" style="69"/>
    <col min="15372" max="15372" width="13.5703125" style="69" bestFit="1" customWidth="1"/>
    <col min="15373" max="15373" width="14.7109375" style="69" customWidth="1"/>
    <col min="15374" max="15616" width="9.140625" style="69"/>
    <col min="15617" max="15617" width="8.140625" style="69" customWidth="1"/>
    <col min="15618" max="15618" width="94.7109375" style="69" customWidth="1"/>
    <col min="15619" max="15619" width="8.42578125" style="69" customWidth="1"/>
    <col min="15620" max="15620" width="6" style="69" customWidth="1"/>
    <col min="15621" max="15621" width="16.140625" style="69" customWidth="1"/>
    <col min="15622" max="15622" width="16.42578125" style="69" customWidth="1"/>
    <col min="15623" max="15623" width="14.42578125" style="69" customWidth="1"/>
    <col min="15624" max="15624" width="16.85546875" style="69" customWidth="1"/>
    <col min="15625" max="15625" width="16.140625" style="69" customWidth="1"/>
    <col min="15626" max="15626" width="14" style="69" customWidth="1"/>
    <col min="15627" max="15627" width="9.140625" style="69"/>
    <col min="15628" max="15628" width="13.5703125" style="69" bestFit="1" customWidth="1"/>
    <col min="15629" max="15629" width="14.7109375" style="69" customWidth="1"/>
    <col min="15630" max="15872" width="9.140625" style="69"/>
    <col min="15873" max="15873" width="8.140625" style="69" customWidth="1"/>
    <col min="15874" max="15874" width="94.7109375" style="69" customWidth="1"/>
    <col min="15875" max="15875" width="8.42578125" style="69" customWidth="1"/>
    <col min="15876" max="15876" width="6" style="69" customWidth="1"/>
    <col min="15877" max="15877" width="16.140625" style="69" customWidth="1"/>
    <col min="15878" max="15878" width="16.42578125" style="69" customWidth="1"/>
    <col min="15879" max="15879" width="14.42578125" style="69" customWidth="1"/>
    <col min="15880" max="15880" width="16.85546875" style="69" customWidth="1"/>
    <col min="15881" max="15881" width="16.140625" style="69" customWidth="1"/>
    <col min="15882" max="15882" width="14" style="69" customWidth="1"/>
    <col min="15883" max="15883" width="9.140625" style="69"/>
    <col min="15884" max="15884" width="13.5703125" style="69" bestFit="1" customWidth="1"/>
    <col min="15885" max="15885" width="14.7109375" style="69" customWidth="1"/>
    <col min="15886" max="16128" width="9.140625" style="69"/>
    <col min="16129" max="16129" width="8.140625" style="69" customWidth="1"/>
    <col min="16130" max="16130" width="94.7109375" style="69" customWidth="1"/>
    <col min="16131" max="16131" width="8.42578125" style="69" customWidth="1"/>
    <col min="16132" max="16132" width="6" style="69" customWidth="1"/>
    <col min="16133" max="16133" width="16.140625" style="69" customWidth="1"/>
    <col min="16134" max="16134" width="16.42578125" style="69" customWidth="1"/>
    <col min="16135" max="16135" width="14.42578125" style="69" customWidth="1"/>
    <col min="16136" max="16136" width="16.85546875" style="69" customWidth="1"/>
    <col min="16137" max="16137" width="16.140625" style="69" customWidth="1"/>
    <col min="16138" max="16138" width="14" style="69" customWidth="1"/>
    <col min="16139" max="16139" width="9.140625" style="69"/>
    <col min="16140" max="16140" width="13.5703125" style="69" bestFit="1" customWidth="1"/>
    <col min="16141" max="16141" width="14.7109375" style="69" customWidth="1"/>
    <col min="16142" max="16384" width="9.140625" style="69"/>
  </cols>
  <sheetData>
    <row r="1" spans="1:15" s="152" customFormat="1">
      <c r="A1" s="189" t="s">
        <v>291</v>
      </c>
      <c r="B1" s="189"/>
      <c r="C1" s="189"/>
      <c r="D1" s="189"/>
      <c r="E1" s="189"/>
      <c r="F1" s="189"/>
      <c r="G1" s="189"/>
      <c r="H1" s="189"/>
      <c r="I1" s="189"/>
      <c r="J1" s="189"/>
      <c r="O1" s="154"/>
    </row>
    <row r="2" spans="1:15" s="152" customFormat="1">
      <c r="A2" s="152" t="s">
        <v>296</v>
      </c>
      <c r="D2" s="153"/>
      <c r="E2" s="152" t="s">
        <v>215</v>
      </c>
      <c r="G2" s="154"/>
      <c r="I2" s="152" t="s">
        <v>219</v>
      </c>
      <c r="O2" s="154"/>
    </row>
    <row r="3" spans="1:15" s="152" customFormat="1">
      <c r="A3" s="152" t="s">
        <v>297</v>
      </c>
      <c r="D3" s="153"/>
      <c r="G3" s="154"/>
      <c r="O3" s="154"/>
    </row>
    <row r="5" spans="1:15">
      <c r="A5" s="72" t="s">
        <v>0</v>
      </c>
      <c r="B5" s="72" t="s">
        <v>12</v>
      </c>
      <c r="C5" s="72" t="s">
        <v>3</v>
      </c>
      <c r="D5" s="72" t="s">
        <v>2</v>
      </c>
      <c r="E5" s="190" t="s">
        <v>63</v>
      </c>
      <c r="F5" s="191"/>
      <c r="G5" s="190" t="s">
        <v>17</v>
      </c>
      <c r="H5" s="191"/>
      <c r="I5" s="72" t="s">
        <v>66</v>
      </c>
      <c r="J5" s="73" t="s">
        <v>19</v>
      </c>
    </row>
    <row r="6" spans="1:15">
      <c r="A6" s="74"/>
      <c r="B6" s="75"/>
      <c r="C6" s="75"/>
      <c r="D6" s="75"/>
      <c r="E6" s="76" t="s">
        <v>4</v>
      </c>
      <c r="F6" s="76" t="s">
        <v>16</v>
      </c>
      <c r="G6" s="77" t="s">
        <v>4</v>
      </c>
      <c r="H6" s="76" t="s">
        <v>16</v>
      </c>
      <c r="I6" s="75" t="s">
        <v>17</v>
      </c>
      <c r="J6" s="78"/>
    </row>
    <row r="7" spans="1:15">
      <c r="A7" s="139" t="s">
        <v>7</v>
      </c>
      <c r="B7" s="79" t="s">
        <v>67</v>
      </c>
      <c r="C7" s="80"/>
      <c r="D7" s="80"/>
      <c r="E7" s="81"/>
      <c r="F7" s="82"/>
      <c r="G7" s="83"/>
      <c r="H7" s="84"/>
      <c r="I7" s="85"/>
      <c r="J7" s="86"/>
    </row>
    <row r="8" spans="1:15">
      <c r="A8" s="76">
        <v>1</v>
      </c>
      <c r="B8" s="79" t="s">
        <v>11</v>
      </c>
      <c r="C8" s="80"/>
      <c r="D8" s="80"/>
      <c r="E8" s="81"/>
      <c r="F8" s="81"/>
      <c r="G8" s="84"/>
      <c r="H8" s="84"/>
      <c r="I8" s="85"/>
      <c r="J8" s="86"/>
    </row>
    <row r="9" spans="1:15">
      <c r="A9" s="76"/>
      <c r="B9" s="87" t="s">
        <v>68</v>
      </c>
      <c r="C9" s="80">
        <v>522</v>
      </c>
      <c r="D9" s="80" t="s">
        <v>69</v>
      </c>
      <c r="E9" s="81">
        <v>0</v>
      </c>
      <c r="F9" s="82">
        <f t="shared" ref="F9:F14" si="0">C9*E9</f>
        <v>0</v>
      </c>
      <c r="G9" s="83">
        <v>25</v>
      </c>
      <c r="H9" s="84">
        <f t="shared" ref="H9:H14" si="1">C9*G9</f>
        <v>13050</v>
      </c>
      <c r="I9" s="85">
        <f t="shared" ref="I9:I14" si="2">F9+H9</f>
        <v>13050</v>
      </c>
      <c r="J9" s="86"/>
    </row>
    <row r="10" spans="1:15">
      <c r="A10" s="76"/>
      <c r="B10" s="87" t="s">
        <v>70</v>
      </c>
      <c r="C10" s="80">
        <v>64</v>
      </c>
      <c r="D10" s="80" t="s">
        <v>69</v>
      </c>
      <c r="E10" s="81">
        <v>0</v>
      </c>
      <c r="F10" s="82">
        <f t="shared" si="0"/>
        <v>0</v>
      </c>
      <c r="G10" s="83">
        <v>60</v>
      </c>
      <c r="H10" s="84">
        <f t="shared" si="1"/>
        <v>3840</v>
      </c>
      <c r="I10" s="85">
        <f t="shared" si="2"/>
        <v>3840</v>
      </c>
      <c r="J10" s="86"/>
    </row>
    <row r="11" spans="1:15">
      <c r="A11" s="76"/>
      <c r="B11" s="87" t="s">
        <v>71</v>
      </c>
      <c r="C11" s="80">
        <v>522</v>
      </c>
      <c r="D11" s="80" t="s">
        <v>69</v>
      </c>
      <c r="E11" s="81">
        <v>0</v>
      </c>
      <c r="F11" s="82">
        <f t="shared" si="0"/>
        <v>0</v>
      </c>
      <c r="G11" s="83">
        <v>20</v>
      </c>
      <c r="H11" s="84">
        <f t="shared" si="1"/>
        <v>10440</v>
      </c>
      <c r="I11" s="85">
        <f t="shared" si="2"/>
        <v>10440</v>
      </c>
      <c r="J11" s="86"/>
    </row>
    <row r="12" spans="1:15">
      <c r="A12" s="76"/>
      <c r="B12" s="87" t="s">
        <v>72</v>
      </c>
      <c r="C12" s="80">
        <v>240</v>
      </c>
      <c r="D12" s="80" t="s">
        <v>69</v>
      </c>
      <c r="E12" s="81">
        <v>0</v>
      </c>
      <c r="F12" s="82">
        <f t="shared" si="0"/>
        <v>0</v>
      </c>
      <c r="G12" s="83">
        <v>20</v>
      </c>
      <c r="H12" s="84">
        <f t="shared" si="1"/>
        <v>4800</v>
      </c>
      <c r="I12" s="85">
        <f t="shared" si="2"/>
        <v>4800</v>
      </c>
      <c r="J12" s="86"/>
    </row>
    <row r="13" spans="1:15">
      <c r="A13" s="76"/>
      <c r="B13" s="87" t="s">
        <v>309</v>
      </c>
      <c r="C13" s="80">
        <v>860</v>
      </c>
      <c r="D13" s="80" t="s">
        <v>8</v>
      </c>
      <c r="E13" s="81">
        <v>0</v>
      </c>
      <c r="F13" s="82">
        <f t="shared" si="0"/>
        <v>0</v>
      </c>
      <c r="G13" s="84">
        <v>30</v>
      </c>
      <c r="H13" s="84">
        <f t="shared" si="1"/>
        <v>25800</v>
      </c>
      <c r="I13" s="85">
        <f t="shared" si="2"/>
        <v>25800</v>
      </c>
      <c r="J13" s="86"/>
    </row>
    <row r="14" spans="1:15">
      <c r="A14" s="76"/>
      <c r="B14" s="87" t="s">
        <v>73</v>
      </c>
      <c r="C14" s="80">
        <v>18</v>
      </c>
      <c r="D14" s="80" t="s">
        <v>6</v>
      </c>
      <c r="E14" s="81">
        <v>0</v>
      </c>
      <c r="F14" s="82">
        <f t="shared" si="0"/>
        <v>0</v>
      </c>
      <c r="G14" s="83">
        <v>500</v>
      </c>
      <c r="H14" s="84">
        <f t="shared" si="1"/>
        <v>9000</v>
      </c>
      <c r="I14" s="85">
        <f t="shared" si="2"/>
        <v>9000</v>
      </c>
      <c r="J14" s="86"/>
    </row>
    <row r="15" spans="1:15">
      <c r="A15" s="76">
        <v>2</v>
      </c>
      <c r="B15" s="79" t="s">
        <v>74</v>
      </c>
      <c r="C15" s="80"/>
      <c r="D15" s="80"/>
      <c r="E15" s="81"/>
      <c r="F15" s="82"/>
      <c r="G15" s="83"/>
      <c r="H15" s="84"/>
      <c r="I15" s="85"/>
      <c r="J15" s="86"/>
    </row>
    <row r="16" spans="1:15">
      <c r="A16" s="76">
        <v>2.1</v>
      </c>
      <c r="B16" s="79" t="s">
        <v>75</v>
      </c>
      <c r="C16" s="80"/>
      <c r="D16" s="80"/>
      <c r="E16" s="81"/>
      <c r="F16" s="82"/>
      <c r="G16" s="83"/>
      <c r="H16" s="84"/>
      <c r="I16" s="85"/>
      <c r="J16" s="86"/>
    </row>
    <row r="17" spans="1:10">
      <c r="A17" s="76"/>
      <c r="B17" s="87" t="s">
        <v>76</v>
      </c>
      <c r="C17" s="80">
        <v>23</v>
      </c>
      <c r="D17" s="80" t="s">
        <v>69</v>
      </c>
      <c r="E17" s="96">
        <v>850</v>
      </c>
      <c r="F17" s="82">
        <f>C17*E17</f>
        <v>19550</v>
      </c>
      <c r="G17" s="83">
        <v>80</v>
      </c>
      <c r="H17" s="84">
        <f>C17*G17</f>
        <v>1840</v>
      </c>
      <c r="I17" s="85">
        <f>F17+H17</f>
        <v>21390</v>
      </c>
      <c r="J17" s="86"/>
    </row>
    <row r="18" spans="1:10">
      <c r="A18" s="76"/>
      <c r="B18" s="87" t="s">
        <v>77</v>
      </c>
      <c r="C18" s="80">
        <v>25</v>
      </c>
      <c r="D18" s="80" t="s">
        <v>78</v>
      </c>
      <c r="E18" s="81">
        <v>400</v>
      </c>
      <c r="F18" s="82">
        <f>C18*E18</f>
        <v>10000</v>
      </c>
      <c r="G18" s="83">
        <v>35</v>
      </c>
      <c r="H18" s="84">
        <f>C18*G18</f>
        <v>875</v>
      </c>
      <c r="I18" s="85">
        <f>F18+H18</f>
        <v>10875</v>
      </c>
      <c r="J18" s="86"/>
    </row>
    <row r="19" spans="1:10">
      <c r="A19" s="76">
        <v>2.2000000000000002</v>
      </c>
      <c r="B19" s="79" t="s">
        <v>79</v>
      </c>
      <c r="C19" s="80"/>
      <c r="D19" s="80"/>
      <c r="E19" s="81"/>
      <c r="F19" s="82"/>
      <c r="G19" s="83"/>
      <c r="H19" s="84"/>
      <c r="I19" s="85"/>
      <c r="J19" s="86"/>
    </row>
    <row r="20" spans="1:10">
      <c r="A20" s="76"/>
      <c r="B20" s="87" t="s">
        <v>80</v>
      </c>
      <c r="C20" s="80">
        <v>31</v>
      </c>
      <c r="D20" s="80" t="s">
        <v>69</v>
      </c>
      <c r="E20" s="96">
        <v>280</v>
      </c>
      <c r="F20" s="82">
        <f>C20*E20</f>
        <v>8680</v>
      </c>
      <c r="G20" s="83">
        <v>75</v>
      </c>
      <c r="H20" s="84">
        <f>C20*G20</f>
        <v>2325</v>
      </c>
      <c r="I20" s="85">
        <f>F20+H20</f>
        <v>11005</v>
      </c>
      <c r="J20" s="86"/>
    </row>
    <row r="21" spans="1:10">
      <c r="A21" s="76"/>
      <c r="B21" s="87" t="s">
        <v>81</v>
      </c>
      <c r="C21" s="88">
        <v>23</v>
      </c>
      <c r="D21" s="80" t="s">
        <v>69</v>
      </c>
      <c r="E21" s="96">
        <v>60</v>
      </c>
      <c r="F21" s="82">
        <f>C21*E21</f>
        <v>1380</v>
      </c>
      <c r="G21" s="83">
        <v>30</v>
      </c>
      <c r="H21" s="84">
        <f>C21*G21</f>
        <v>690</v>
      </c>
      <c r="I21" s="85">
        <f>F21+H21</f>
        <v>2070</v>
      </c>
      <c r="J21" s="86"/>
    </row>
    <row r="22" spans="1:10">
      <c r="A22" s="76"/>
      <c r="B22" s="87" t="s">
        <v>82</v>
      </c>
      <c r="C22" s="88">
        <v>8</v>
      </c>
      <c r="D22" s="80" t="s">
        <v>69</v>
      </c>
      <c r="E22" s="81">
        <v>1800</v>
      </c>
      <c r="F22" s="82">
        <f>C22*E22</f>
        <v>14400</v>
      </c>
      <c r="G22" s="83">
        <v>400</v>
      </c>
      <c r="H22" s="84">
        <f>C22*G22</f>
        <v>3200</v>
      </c>
      <c r="I22" s="85">
        <f>F22+H22</f>
        <v>17600</v>
      </c>
      <c r="J22" s="86"/>
    </row>
    <row r="23" spans="1:10">
      <c r="A23" s="76">
        <v>2.2999999999999998</v>
      </c>
      <c r="B23" s="79" t="s">
        <v>83</v>
      </c>
      <c r="C23" s="80"/>
      <c r="D23" s="80"/>
      <c r="E23" s="81"/>
      <c r="F23" s="82"/>
      <c r="G23" s="83"/>
      <c r="H23" s="84"/>
      <c r="I23" s="85"/>
      <c r="J23" s="86"/>
    </row>
    <row r="24" spans="1:10">
      <c r="A24" s="76"/>
      <c r="B24" s="87" t="s">
        <v>84</v>
      </c>
      <c r="C24" s="80">
        <v>20</v>
      </c>
      <c r="D24" s="80" t="s">
        <v>69</v>
      </c>
      <c r="E24" s="81">
        <v>600</v>
      </c>
      <c r="F24" s="82">
        <f>C24*E24</f>
        <v>12000</v>
      </c>
      <c r="G24" s="83">
        <v>130</v>
      </c>
      <c r="H24" s="84">
        <f>C24*G24</f>
        <v>2600</v>
      </c>
      <c r="I24" s="85">
        <f>F24+H24</f>
        <v>14600</v>
      </c>
      <c r="J24" s="86"/>
    </row>
    <row r="25" spans="1:10">
      <c r="A25" s="76"/>
      <c r="B25" s="87" t="s">
        <v>85</v>
      </c>
      <c r="C25" s="80">
        <v>67.5</v>
      </c>
      <c r="D25" s="80" t="s">
        <v>69</v>
      </c>
      <c r="E25" s="81">
        <v>2000</v>
      </c>
      <c r="F25" s="82">
        <f>C25*E25</f>
        <v>135000</v>
      </c>
      <c r="G25" s="83">
        <v>600</v>
      </c>
      <c r="H25" s="84">
        <f>C25*G25</f>
        <v>40500</v>
      </c>
      <c r="I25" s="85">
        <f>F25+H25</f>
        <v>175500</v>
      </c>
      <c r="J25" s="86"/>
    </row>
    <row r="26" spans="1:10">
      <c r="A26" s="76">
        <v>2.4</v>
      </c>
      <c r="B26" s="79" t="s">
        <v>86</v>
      </c>
      <c r="C26" s="80"/>
      <c r="D26" s="80"/>
      <c r="E26" s="81"/>
      <c r="F26" s="82"/>
      <c r="G26" s="83"/>
      <c r="H26" s="84"/>
      <c r="I26" s="85"/>
      <c r="J26" s="86"/>
    </row>
    <row r="27" spans="1:10">
      <c r="A27" s="76"/>
      <c r="B27" s="87" t="s">
        <v>87</v>
      </c>
      <c r="C27" s="88">
        <v>1</v>
      </c>
      <c r="D27" s="88" t="s">
        <v>6</v>
      </c>
      <c r="E27" s="96">
        <v>13000</v>
      </c>
      <c r="F27" s="81">
        <f>C27*E27</f>
        <v>13000</v>
      </c>
      <c r="G27" s="97">
        <v>1000</v>
      </c>
      <c r="H27" s="84">
        <f>C27*G27</f>
        <v>1000</v>
      </c>
      <c r="I27" s="85">
        <f>F27+H27</f>
        <v>14000</v>
      </c>
      <c r="J27" s="86"/>
    </row>
    <row r="28" spans="1:10">
      <c r="A28" s="76"/>
      <c r="B28" s="87" t="s">
        <v>88</v>
      </c>
      <c r="C28" s="88">
        <v>2</v>
      </c>
      <c r="D28" s="88" t="s">
        <v>6</v>
      </c>
      <c r="E28" s="96">
        <v>15000</v>
      </c>
      <c r="F28" s="81">
        <f>C28*E28</f>
        <v>30000</v>
      </c>
      <c r="G28" s="84">
        <v>1000</v>
      </c>
      <c r="H28" s="84">
        <f>C28*G28</f>
        <v>2000</v>
      </c>
      <c r="I28" s="85">
        <f>F28+H28</f>
        <v>32000</v>
      </c>
      <c r="J28" s="86"/>
    </row>
    <row r="29" spans="1:10">
      <c r="A29" s="76"/>
      <c r="B29" s="87"/>
      <c r="C29" s="88"/>
      <c r="D29" s="88"/>
      <c r="E29" s="96"/>
      <c r="F29" s="81"/>
      <c r="G29" s="84"/>
      <c r="H29" s="84"/>
      <c r="I29" s="85"/>
      <c r="J29" s="86"/>
    </row>
    <row r="30" spans="1:10">
      <c r="A30" s="76"/>
      <c r="B30" s="87"/>
      <c r="C30" s="88"/>
      <c r="D30" s="88"/>
      <c r="E30" s="96"/>
      <c r="F30" s="81"/>
      <c r="G30" s="84"/>
      <c r="H30" s="84"/>
      <c r="I30" s="85"/>
      <c r="J30" s="86"/>
    </row>
    <row r="31" spans="1:10" ht="24.75" thickBot="1">
      <c r="A31" s="76"/>
      <c r="B31" s="79"/>
      <c r="C31" s="80"/>
      <c r="D31" s="80"/>
      <c r="E31" s="81"/>
      <c r="F31" s="82"/>
      <c r="G31" s="83"/>
      <c r="H31" s="84"/>
      <c r="I31" s="85"/>
      <c r="J31" s="86"/>
    </row>
    <row r="32" spans="1:10" ht="24.75" thickBot="1">
      <c r="A32" s="89"/>
      <c r="B32" s="90" t="s">
        <v>64</v>
      </c>
      <c r="C32" s="91"/>
      <c r="D32" s="91"/>
      <c r="E32" s="92"/>
      <c r="F32" s="92">
        <f>SUM(F9:F31)</f>
        <v>244010</v>
      </c>
      <c r="G32" s="93"/>
      <c r="H32" s="92">
        <f>SUM(H9:H31)</f>
        <v>121960</v>
      </c>
      <c r="I32" s="92">
        <f>SUM(I9:I31)</f>
        <v>365970</v>
      </c>
      <c r="J32" s="94"/>
    </row>
    <row r="33" spans="1:15">
      <c r="H33" s="69" t="s">
        <v>298</v>
      </c>
    </row>
    <row r="34" spans="1:15">
      <c r="A34" s="189" t="str">
        <f>A1</f>
        <v>แบบแสดงรายการ ปริมาณและราคา</v>
      </c>
      <c r="B34" s="189"/>
      <c r="C34" s="189"/>
      <c r="D34" s="189"/>
      <c r="E34" s="189"/>
      <c r="F34" s="189"/>
      <c r="G34" s="189"/>
      <c r="H34" s="189"/>
      <c r="I34" s="189"/>
      <c r="J34" s="189"/>
    </row>
    <row r="35" spans="1:15" s="152" customFormat="1">
      <c r="A35" s="152" t="str">
        <f>A2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D35" s="153"/>
      <c r="E35" s="152" t="str">
        <f>E2</f>
        <v>หน่วยงานเจ้าของโครงการ ภาควิชาสถิติประยุกต์</v>
      </c>
      <c r="G35" s="154"/>
      <c r="I35" s="152" t="s">
        <v>220</v>
      </c>
      <c r="O35" s="154"/>
    </row>
    <row r="36" spans="1:15" s="152" customFormat="1">
      <c r="A36" s="152" t="str">
        <f>A3</f>
        <v>สถานที่ก่อสร้าง  ชั้น 5 อาคารคณะวิทยาศาสตร์ประยุกต์</v>
      </c>
      <c r="D36" s="153"/>
      <c r="G36" s="154"/>
      <c r="O36" s="154"/>
    </row>
    <row r="37" spans="1:15">
      <c r="A37" s="72" t="s">
        <v>0</v>
      </c>
      <c r="B37" s="72" t="s">
        <v>12</v>
      </c>
      <c r="C37" s="72" t="s">
        <v>3</v>
      </c>
      <c r="D37" s="72" t="s">
        <v>2</v>
      </c>
      <c r="E37" s="190" t="s">
        <v>63</v>
      </c>
      <c r="F37" s="191"/>
      <c r="G37" s="190" t="s">
        <v>17</v>
      </c>
      <c r="H37" s="191"/>
      <c r="I37" s="72" t="s">
        <v>66</v>
      </c>
      <c r="J37" s="73" t="s">
        <v>19</v>
      </c>
    </row>
    <row r="38" spans="1:15">
      <c r="A38" s="74"/>
      <c r="B38" s="75"/>
      <c r="C38" s="75"/>
      <c r="D38" s="75"/>
      <c r="E38" s="76" t="s">
        <v>4</v>
      </c>
      <c r="F38" s="76" t="s">
        <v>16</v>
      </c>
      <c r="G38" s="77" t="s">
        <v>4</v>
      </c>
      <c r="H38" s="76" t="s">
        <v>16</v>
      </c>
      <c r="I38" s="75" t="s">
        <v>17</v>
      </c>
      <c r="J38" s="78"/>
    </row>
    <row r="39" spans="1:15">
      <c r="A39" s="74"/>
      <c r="B39" s="106" t="s">
        <v>21</v>
      </c>
      <c r="C39" s="75"/>
      <c r="D39" s="75"/>
      <c r="E39" s="76"/>
      <c r="F39" s="76"/>
      <c r="G39" s="77"/>
      <c r="H39" s="76"/>
      <c r="I39" s="75"/>
      <c r="J39" s="78"/>
    </row>
    <row r="40" spans="1:15">
      <c r="A40" s="76">
        <v>3</v>
      </c>
      <c r="B40" s="79" t="s">
        <v>89</v>
      </c>
      <c r="C40" s="80"/>
      <c r="D40" s="80"/>
      <c r="E40" s="81"/>
      <c r="F40" s="82"/>
      <c r="G40" s="83"/>
      <c r="H40" s="84"/>
      <c r="I40" s="108">
        <f>I32</f>
        <v>365970</v>
      </c>
      <c r="J40" s="86"/>
    </row>
    <row r="41" spans="1:15">
      <c r="A41" s="76">
        <v>3.1</v>
      </c>
      <c r="B41" s="79" t="s">
        <v>75</v>
      </c>
      <c r="C41" s="80"/>
      <c r="D41" s="80"/>
      <c r="E41" s="81"/>
      <c r="F41" s="82"/>
      <c r="G41" s="83"/>
      <c r="H41" s="84"/>
      <c r="I41" s="85"/>
      <c r="J41" s="86"/>
    </row>
    <row r="42" spans="1:15">
      <c r="A42" s="76"/>
      <c r="B42" s="87" t="s">
        <v>76</v>
      </c>
      <c r="C42" s="80">
        <v>26</v>
      </c>
      <c r="D42" s="80" t="s">
        <v>69</v>
      </c>
      <c r="E42" s="96">
        <v>850</v>
      </c>
      <c r="F42" s="82">
        <f>C42*E42</f>
        <v>22100</v>
      </c>
      <c r="G42" s="83">
        <v>80</v>
      </c>
      <c r="H42" s="84">
        <f>C42*G42</f>
        <v>2080</v>
      </c>
      <c r="I42" s="85">
        <f>F42+H42</f>
        <v>24180</v>
      </c>
      <c r="J42" s="86"/>
    </row>
    <row r="43" spans="1:15">
      <c r="A43" s="76"/>
      <c r="B43" s="87" t="s">
        <v>77</v>
      </c>
      <c r="C43" s="80">
        <v>20</v>
      </c>
      <c r="D43" s="80" t="s">
        <v>78</v>
      </c>
      <c r="E43" s="81">
        <v>400</v>
      </c>
      <c r="F43" s="82">
        <f>C43*E43</f>
        <v>8000</v>
      </c>
      <c r="G43" s="83">
        <v>35</v>
      </c>
      <c r="H43" s="84">
        <f>C43*G43</f>
        <v>700</v>
      </c>
      <c r="I43" s="85">
        <f>F43+H43</f>
        <v>8700</v>
      </c>
      <c r="J43" s="86"/>
    </row>
    <row r="44" spans="1:15">
      <c r="A44" s="76">
        <v>3.2</v>
      </c>
      <c r="B44" s="79" t="s">
        <v>79</v>
      </c>
      <c r="C44" s="80"/>
      <c r="D44" s="80"/>
      <c r="E44" s="81"/>
      <c r="F44" s="82"/>
      <c r="G44" s="83"/>
      <c r="H44" s="84"/>
      <c r="I44" s="85"/>
      <c r="J44" s="86"/>
    </row>
    <row r="45" spans="1:15">
      <c r="A45" s="76"/>
      <c r="B45" s="87" t="s">
        <v>80</v>
      </c>
      <c r="C45" s="80">
        <v>26</v>
      </c>
      <c r="D45" s="80" t="s">
        <v>69</v>
      </c>
      <c r="E45" s="96">
        <v>280</v>
      </c>
      <c r="F45" s="82">
        <f>C45*E45</f>
        <v>7280</v>
      </c>
      <c r="G45" s="83">
        <v>75</v>
      </c>
      <c r="H45" s="84">
        <f>C45*G45</f>
        <v>1950</v>
      </c>
      <c r="I45" s="85">
        <f>F45+H45</f>
        <v>9230</v>
      </c>
      <c r="J45" s="86"/>
    </row>
    <row r="46" spans="1:15">
      <c r="A46" s="76"/>
      <c r="B46" s="87" t="s">
        <v>81</v>
      </c>
      <c r="C46" s="88">
        <v>26</v>
      </c>
      <c r="D46" s="80" t="s">
        <v>69</v>
      </c>
      <c r="E46" s="96">
        <v>60</v>
      </c>
      <c r="F46" s="82">
        <f>C46*E46</f>
        <v>1560</v>
      </c>
      <c r="G46" s="83">
        <v>30</v>
      </c>
      <c r="H46" s="84">
        <f>C46*G46</f>
        <v>780</v>
      </c>
      <c r="I46" s="85">
        <f>F46+H46</f>
        <v>2340</v>
      </c>
      <c r="J46" s="86"/>
    </row>
    <row r="47" spans="1:15">
      <c r="A47" s="76">
        <v>3.3</v>
      </c>
      <c r="B47" s="79" t="s">
        <v>83</v>
      </c>
      <c r="C47" s="80"/>
      <c r="D47" s="80"/>
      <c r="E47" s="81"/>
      <c r="F47" s="82"/>
      <c r="G47" s="83"/>
      <c r="H47" s="84"/>
      <c r="I47" s="85"/>
      <c r="J47" s="86"/>
    </row>
    <row r="48" spans="1:15">
      <c r="A48" s="76"/>
      <c r="B48" s="87" t="s">
        <v>84</v>
      </c>
      <c r="C48" s="80">
        <v>11</v>
      </c>
      <c r="D48" s="80" t="s">
        <v>69</v>
      </c>
      <c r="E48" s="81">
        <v>600</v>
      </c>
      <c r="F48" s="82">
        <f>C48*E48</f>
        <v>6600</v>
      </c>
      <c r="G48" s="83">
        <v>130</v>
      </c>
      <c r="H48" s="84">
        <f>C48*G48</f>
        <v>1430</v>
      </c>
      <c r="I48" s="85">
        <f>F48+H48</f>
        <v>8030</v>
      </c>
      <c r="J48" s="86"/>
    </row>
    <row r="49" spans="1:10">
      <c r="A49" s="76"/>
      <c r="B49" s="87" t="s">
        <v>90</v>
      </c>
      <c r="C49" s="80">
        <v>46</v>
      </c>
      <c r="D49" s="80" t="s">
        <v>69</v>
      </c>
      <c r="E49" s="81">
        <v>400</v>
      </c>
      <c r="F49" s="82">
        <f>C49*E49</f>
        <v>18400</v>
      </c>
      <c r="G49" s="83">
        <v>120</v>
      </c>
      <c r="H49" s="84">
        <f>C49*G49</f>
        <v>5520</v>
      </c>
      <c r="I49" s="85">
        <f>F49+H49</f>
        <v>23920</v>
      </c>
      <c r="J49" s="86"/>
    </row>
    <row r="50" spans="1:10">
      <c r="A50" s="76">
        <v>3.4</v>
      </c>
      <c r="B50" s="79" t="s">
        <v>91</v>
      </c>
      <c r="C50" s="80"/>
      <c r="D50" s="80"/>
      <c r="E50" s="81"/>
      <c r="F50" s="82"/>
      <c r="G50" s="83"/>
      <c r="H50" s="84"/>
      <c r="I50" s="85"/>
      <c r="J50" s="86"/>
    </row>
    <row r="51" spans="1:10">
      <c r="A51" s="76"/>
      <c r="B51" s="87" t="s">
        <v>87</v>
      </c>
      <c r="C51" s="88">
        <v>1</v>
      </c>
      <c r="D51" s="88" t="s">
        <v>6</v>
      </c>
      <c r="E51" s="96">
        <v>13000</v>
      </c>
      <c r="F51" s="81">
        <f>C51*E51</f>
        <v>13000</v>
      </c>
      <c r="G51" s="84">
        <v>1000</v>
      </c>
      <c r="H51" s="84">
        <f>C51*G51</f>
        <v>1000</v>
      </c>
      <c r="I51" s="85">
        <f>F51+H51</f>
        <v>14000</v>
      </c>
      <c r="J51" s="86"/>
    </row>
    <row r="52" spans="1:10">
      <c r="A52" s="76"/>
      <c r="B52" s="87" t="s">
        <v>88</v>
      </c>
      <c r="C52" s="88">
        <v>1</v>
      </c>
      <c r="D52" s="88" t="s">
        <v>6</v>
      </c>
      <c r="E52" s="81">
        <v>18000</v>
      </c>
      <c r="F52" s="81">
        <f>C52*E52</f>
        <v>18000</v>
      </c>
      <c r="G52" s="84">
        <v>1000</v>
      </c>
      <c r="H52" s="84">
        <f>C52*G52</f>
        <v>1000</v>
      </c>
      <c r="I52" s="85">
        <f>F52+H52</f>
        <v>19000</v>
      </c>
      <c r="J52" s="86"/>
    </row>
    <row r="53" spans="1:10">
      <c r="A53" s="76"/>
      <c r="B53" s="87" t="s">
        <v>92</v>
      </c>
      <c r="C53" s="88">
        <v>1</v>
      </c>
      <c r="D53" s="88" t="s">
        <v>6</v>
      </c>
      <c r="E53" s="96">
        <v>22000</v>
      </c>
      <c r="F53" s="81">
        <f>C53*E53</f>
        <v>22000</v>
      </c>
      <c r="G53" s="84">
        <v>1500</v>
      </c>
      <c r="H53" s="84">
        <f>C53*G53</f>
        <v>1500</v>
      </c>
      <c r="I53" s="85">
        <f>F53+H53</f>
        <v>23500</v>
      </c>
      <c r="J53" s="86"/>
    </row>
    <row r="54" spans="1:10">
      <c r="A54" s="76"/>
      <c r="B54" s="87" t="s">
        <v>93</v>
      </c>
      <c r="C54" s="88">
        <v>1</v>
      </c>
      <c r="D54" s="88" t="s">
        <v>6</v>
      </c>
      <c r="E54" s="81">
        <v>9000</v>
      </c>
      <c r="F54" s="81">
        <f>C54*E54</f>
        <v>9000</v>
      </c>
      <c r="G54" s="84">
        <v>500</v>
      </c>
      <c r="H54" s="84">
        <f>C54*G54</f>
        <v>500</v>
      </c>
      <c r="I54" s="85">
        <f>F54+H54</f>
        <v>9500</v>
      </c>
      <c r="J54" s="86"/>
    </row>
    <row r="55" spans="1:10">
      <c r="A55" s="76">
        <v>4</v>
      </c>
      <c r="B55" s="79" t="s">
        <v>94</v>
      </c>
      <c r="C55" s="80"/>
      <c r="D55" s="80"/>
      <c r="E55" s="81"/>
      <c r="F55" s="82"/>
      <c r="G55" s="83"/>
      <c r="H55" s="84"/>
      <c r="I55" s="85">
        <f>F55+H55</f>
        <v>0</v>
      </c>
      <c r="J55" s="86"/>
    </row>
    <row r="56" spans="1:10">
      <c r="A56" s="76">
        <v>4.0999999999999996</v>
      </c>
      <c r="B56" s="79" t="s">
        <v>75</v>
      </c>
      <c r="C56" s="80"/>
      <c r="D56" s="80"/>
      <c r="E56" s="81"/>
      <c r="F56" s="82"/>
      <c r="G56" s="83"/>
      <c r="H56" s="84"/>
      <c r="I56" s="85"/>
      <c r="J56" s="86"/>
    </row>
    <row r="57" spans="1:10">
      <c r="A57" s="76"/>
      <c r="B57" s="87" t="s">
        <v>76</v>
      </c>
      <c r="C57" s="80">
        <v>400</v>
      </c>
      <c r="D57" s="80" t="s">
        <v>69</v>
      </c>
      <c r="E57" s="96">
        <v>850</v>
      </c>
      <c r="F57" s="82">
        <f>C57*E57</f>
        <v>340000</v>
      </c>
      <c r="G57" s="83">
        <v>80</v>
      </c>
      <c r="H57" s="84">
        <f>C57*G57</f>
        <v>32000</v>
      </c>
      <c r="I57" s="85">
        <f>F57+H57</f>
        <v>372000</v>
      </c>
      <c r="J57" s="86"/>
    </row>
    <row r="58" spans="1:10">
      <c r="A58" s="76"/>
      <c r="B58" s="87" t="s">
        <v>77</v>
      </c>
      <c r="C58" s="80">
        <v>360</v>
      </c>
      <c r="D58" s="80" t="s">
        <v>78</v>
      </c>
      <c r="E58" s="96">
        <v>400</v>
      </c>
      <c r="F58" s="82">
        <f>C58*E58</f>
        <v>144000</v>
      </c>
      <c r="G58" s="83">
        <v>35</v>
      </c>
      <c r="H58" s="84">
        <f>C58*G58</f>
        <v>12600</v>
      </c>
      <c r="I58" s="85">
        <f>F58+H58</f>
        <v>156600</v>
      </c>
      <c r="J58" s="86"/>
    </row>
    <row r="59" spans="1:10">
      <c r="A59" s="76">
        <v>4.2</v>
      </c>
      <c r="B59" s="79" t="s">
        <v>79</v>
      </c>
      <c r="C59" s="80"/>
      <c r="D59" s="80"/>
      <c r="E59" s="81"/>
      <c r="F59" s="82"/>
      <c r="G59" s="83"/>
      <c r="H59" s="84"/>
      <c r="I59" s="85"/>
      <c r="J59" s="86"/>
    </row>
    <row r="60" spans="1:10">
      <c r="A60" s="76"/>
      <c r="B60" s="87" t="s">
        <v>80</v>
      </c>
      <c r="C60" s="80">
        <v>400</v>
      </c>
      <c r="D60" s="80" t="s">
        <v>69</v>
      </c>
      <c r="E60" s="96">
        <v>280</v>
      </c>
      <c r="F60" s="82">
        <f>C60*E60</f>
        <v>112000</v>
      </c>
      <c r="G60" s="83">
        <v>75</v>
      </c>
      <c r="H60" s="84">
        <f>C60*G60</f>
        <v>30000</v>
      </c>
      <c r="I60" s="85">
        <f>F60+H60</f>
        <v>142000</v>
      </c>
      <c r="J60" s="86"/>
    </row>
    <row r="61" spans="1:10">
      <c r="A61" s="76"/>
      <c r="B61" s="87" t="s">
        <v>81</v>
      </c>
      <c r="C61" s="88">
        <v>400</v>
      </c>
      <c r="D61" s="80" t="s">
        <v>69</v>
      </c>
      <c r="E61" s="96">
        <v>60</v>
      </c>
      <c r="F61" s="82">
        <f>C61*E61</f>
        <v>24000</v>
      </c>
      <c r="G61" s="83">
        <v>30</v>
      </c>
      <c r="H61" s="84">
        <f>C61*G61</f>
        <v>12000</v>
      </c>
      <c r="I61" s="85">
        <f>F61+H61</f>
        <v>36000</v>
      </c>
      <c r="J61" s="86"/>
    </row>
    <row r="62" spans="1:10">
      <c r="A62" s="76"/>
      <c r="B62" s="87"/>
      <c r="C62" s="88"/>
      <c r="D62" s="80"/>
      <c r="E62" s="96"/>
      <c r="F62" s="82"/>
      <c r="G62" s="83"/>
      <c r="H62" s="84"/>
      <c r="I62" s="85"/>
      <c r="J62" s="86"/>
    </row>
    <row r="63" spans="1:10">
      <c r="A63" s="76"/>
      <c r="B63" s="87"/>
      <c r="C63" s="88"/>
      <c r="D63" s="80"/>
      <c r="E63" s="96"/>
      <c r="F63" s="82"/>
      <c r="G63" s="83"/>
      <c r="H63" s="84"/>
      <c r="I63" s="85"/>
      <c r="J63" s="86"/>
    </row>
    <row r="64" spans="1:10" ht="24.75" thickBot="1">
      <c r="A64" s="76"/>
      <c r="B64" s="87"/>
      <c r="C64" s="88"/>
      <c r="D64" s="80"/>
      <c r="E64" s="96"/>
      <c r="F64" s="82"/>
      <c r="G64" s="83"/>
      <c r="H64" s="84"/>
      <c r="I64" s="85"/>
      <c r="J64" s="86"/>
    </row>
    <row r="65" spans="1:10" ht="24.75" thickBot="1">
      <c r="A65" s="89"/>
      <c r="B65" s="90" t="s">
        <v>64</v>
      </c>
      <c r="C65" s="91"/>
      <c r="D65" s="91"/>
      <c r="E65" s="92"/>
      <c r="F65" s="92">
        <f>SUM(F42:F64)</f>
        <v>745940</v>
      </c>
      <c r="G65" s="93"/>
      <c r="H65" s="92">
        <f>SUM(H42:H64)</f>
        <v>103060</v>
      </c>
      <c r="I65" s="92">
        <f>SUM(I40:I64)</f>
        <v>1214970</v>
      </c>
      <c r="J65" s="94"/>
    </row>
    <row r="66" spans="1:10">
      <c r="H66" s="69" t="s">
        <v>299</v>
      </c>
    </row>
    <row r="67" spans="1:10">
      <c r="A67" s="189" t="str">
        <f>A1</f>
        <v>แบบแสดงรายการ ปริมาณและราคา</v>
      </c>
      <c r="B67" s="189"/>
      <c r="C67" s="189"/>
      <c r="D67" s="189"/>
      <c r="E67" s="189"/>
      <c r="F67" s="189"/>
      <c r="G67" s="189"/>
      <c r="H67" s="189"/>
      <c r="I67" s="189"/>
      <c r="J67" s="189"/>
    </row>
    <row r="68" spans="1:10">
      <c r="A68" s="152" t="str">
        <f>A35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B68" s="152"/>
      <c r="C68" s="152"/>
      <c r="D68" s="153"/>
      <c r="E68" s="152" t="str">
        <f>E2</f>
        <v>หน่วยงานเจ้าของโครงการ ภาควิชาสถิติประยุกต์</v>
      </c>
      <c r="F68" s="152"/>
      <c r="G68" s="154"/>
      <c r="H68" s="152"/>
      <c r="I68" s="152" t="s">
        <v>221</v>
      </c>
      <c r="J68" s="152"/>
    </row>
    <row r="69" spans="1:10">
      <c r="A69" s="152" t="str">
        <f>A36</f>
        <v>สถานที่ก่อสร้าง  ชั้น 5 อาคารคณะวิทยาศาสตร์ประยุกต์</v>
      </c>
      <c r="B69" s="152"/>
      <c r="C69" s="152"/>
      <c r="D69" s="153"/>
      <c r="E69" s="152"/>
      <c r="F69" s="152"/>
      <c r="G69" s="154"/>
      <c r="H69" s="152"/>
      <c r="I69" s="152"/>
      <c r="J69" s="152"/>
    </row>
    <row r="70" spans="1:10">
      <c r="A70" s="72" t="s">
        <v>0</v>
      </c>
      <c r="B70" s="72" t="s">
        <v>12</v>
      </c>
      <c r="C70" s="72" t="s">
        <v>3</v>
      </c>
      <c r="D70" s="72" t="s">
        <v>2</v>
      </c>
      <c r="E70" s="190" t="s">
        <v>63</v>
      </c>
      <c r="F70" s="191"/>
      <c r="G70" s="190" t="s">
        <v>17</v>
      </c>
      <c r="H70" s="191"/>
      <c r="I70" s="72" t="s">
        <v>66</v>
      </c>
      <c r="J70" s="73" t="s">
        <v>19</v>
      </c>
    </row>
    <row r="71" spans="1:10">
      <c r="A71" s="74"/>
      <c r="B71" s="75"/>
      <c r="C71" s="75"/>
      <c r="D71" s="75"/>
      <c r="E71" s="76" t="s">
        <v>4</v>
      </c>
      <c r="F71" s="76" t="s">
        <v>16</v>
      </c>
      <c r="G71" s="77" t="s">
        <v>4</v>
      </c>
      <c r="H71" s="76" t="s">
        <v>16</v>
      </c>
      <c r="I71" s="75" t="s">
        <v>17</v>
      </c>
      <c r="J71" s="78"/>
    </row>
    <row r="72" spans="1:10">
      <c r="A72" s="74"/>
      <c r="B72" s="106" t="s">
        <v>21</v>
      </c>
      <c r="C72" s="75"/>
      <c r="D72" s="75"/>
      <c r="E72" s="76"/>
      <c r="F72" s="76"/>
      <c r="G72" s="77"/>
      <c r="H72" s="76"/>
      <c r="I72" s="109">
        <f>I65</f>
        <v>1214970</v>
      </c>
      <c r="J72" s="78"/>
    </row>
    <row r="73" spans="1:10">
      <c r="A73" s="76">
        <v>4.3</v>
      </c>
      <c r="B73" s="79" t="s">
        <v>83</v>
      </c>
      <c r="C73" s="80"/>
      <c r="D73" s="80"/>
      <c r="E73" s="81"/>
      <c r="F73" s="82"/>
      <c r="G73" s="83"/>
      <c r="H73" s="84"/>
      <c r="I73" s="85"/>
      <c r="J73" s="86"/>
    </row>
    <row r="74" spans="1:10">
      <c r="A74" s="76"/>
      <c r="B74" s="87" t="s">
        <v>84</v>
      </c>
      <c r="C74" s="80">
        <v>565</v>
      </c>
      <c r="D74" s="80" t="s">
        <v>69</v>
      </c>
      <c r="E74" s="81">
        <v>600</v>
      </c>
      <c r="F74" s="82">
        <f t="shared" ref="F74:F87" si="3">C74*E74</f>
        <v>339000</v>
      </c>
      <c r="G74" s="83">
        <v>130</v>
      </c>
      <c r="H74" s="84">
        <f t="shared" ref="H74:H87" si="4">C74*G74</f>
        <v>73450</v>
      </c>
      <c r="I74" s="85">
        <f t="shared" ref="I74:I88" si="5">F74+H74</f>
        <v>412450</v>
      </c>
      <c r="J74" s="86"/>
    </row>
    <row r="75" spans="1:10">
      <c r="A75" s="76"/>
      <c r="B75" s="87" t="s">
        <v>265</v>
      </c>
      <c r="C75" s="80">
        <v>14</v>
      </c>
      <c r="D75" s="80" t="s">
        <v>69</v>
      </c>
      <c r="E75" s="81">
        <v>1000</v>
      </c>
      <c r="F75" s="82">
        <f t="shared" si="3"/>
        <v>14000</v>
      </c>
      <c r="G75" s="83">
        <v>250</v>
      </c>
      <c r="H75" s="84">
        <f t="shared" si="4"/>
        <v>3500</v>
      </c>
      <c r="I75" s="85">
        <f t="shared" si="5"/>
        <v>17500</v>
      </c>
      <c r="J75" s="86"/>
    </row>
    <row r="76" spans="1:10">
      <c r="A76" s="76"/>
      <c r="B76" s="87" t="s">
        <v>90</v>
      </c>
      <c r="C76" s="80">
        <v>352</v>
      </c>
      <c r="D76" s="80" t="s">
        <v>69</v>
      </c>
      <c r="E76" s="81">
        <v>400</v>
      </c>
      <c r="F76" s="82">
        <f t="shared" si="3"/>
        <v>140800</v>
      </c>
      <c r="G76" s="83">
        <v>120</v>
      </c>
      <c r="H76" s="84">
        <f t="shared" si="4"/>
        <v>42240</v>
      </c>
      <c r="I76" s="85">
        <f t="shared" si="5"/>
        <v>183040</v>
      </c>
      <c r="J76" s="86"/>
    </row>
    <row r="77" spans="1:10">
      <c r="A77" s="76"/>
      <c r="B77" s="87" t="s">
        <v>95</v>
      </c>
      <c r="C77" s="88">
        <v>350</v>
      </c>
      <c r="D77" s="80" t="s">
        <v>69</v>
      </c>
      <c r="E77" s="81">
        <v>120</v>
      </c>
      <c r="F77" s="82">
        <f t="shared" si="3"/>
        <v>42000</v>
      </c>
      <c r="G77" s="83">
        <v>80</v>
      </c>
      <c r="H77" s="84">
        <f t="shared" si="4"/>
        <v>28000</v>
      </c>
      <c r="I77" s="85">
        <f t="shared" si="5"/>
        <v>70000</v>
      </c>
      <c r="J77" s="86"/>
    </row>
    <row r="78" spans="1:10">
      <c r="A78" s="76"/>
      <c r="B78" s="87" t="s">
        <v>96</v>
      </c>
      <c r="C78" s="80">
        <v>18</v>
      </c>
      <c r="D78" s="80" t="s">
        <v>69</v>
      </c>
      <c r="E78" s="81">
        <v>3600</v>
      </c>
      <c r="F78" s="82">
        <f t="shared" si="3"/>
        <v>64800</v>
      </c>
      <c r="G78" s="83">
        <v>600</v>
      </c>
      <c r="H78" s="84">
        <f t="shared" si="4"/>
        <v>10800</v>
      </c>
      <c r="I78" s="85">
        <f t="shared" si="5"/>
        <v>75600</v>
      </c>
      <c r="J78" s="86"/>
    </row>
    <row r="79" spans="1:10">
      <c r="A79" s="76">
        <v>4.4000000000000004</v>
      </c>
      <c r="B79" s="79" t="s">
        <v>91</v>
      </c>
      <c r="C79" s="80"/>
      <c r="D79" s="80"/>
      <c r="E79" s="81"/>
      <c r="F79" s="82"/>
      <c r="G79" s="83"/>
      <c r="H79" s="84"/>
      <c r="I79" s="85"/>
      <c r="J79" s="86"/>
    </row>
    <row r="80" spans="1:10">
      <c r="A80" s="76"/>
      <c r="B80" s="87" t="s">
        <v>266</v>
      </c>
      <c r="C80" s="88">
        <v>9</v>
      </c>
      <c r="D80" s="88" t="s">
        <v>6</v>
      </c>
      <c r="E80" s="96">
        <v>30000</v>
      </c>
      <c r="F80" s="81">
        <f t="shared" si="3"/>
        <v>270000</v>
      </c>
      <c r="G80" s="84">
        <v>1500</v>
      </c>
      <c r="H80" s="84">
        <f t="shared" si="4"/>
        <v>13500</v>
      </c>
      <c r="I80" s="85">
        <f t="shared" si="5"/>
        <v>283500</v>
      </c>
      <c r="J80" s="86"/>
    </row>
    <row r="81" spans="1:10">
      <c r="A81" s="76"/>
      <c r="B81" s="87" t="s">
        <v>97</v>
      </c>
      <c r="C81" s="88">
        <v>30</v>
      </c>
      <c r="D81" s="88" t="s">
        <v>6</v>
      </c>
      <c r="E81" s="81">
        <v>20000</v>
      </c>
      <c r="F81" s="81">
        <f t="shared" si="3"/>
        <v>600000</v>
      </c>
      <c r="G81" s="84">
        <v>1000</v>
      </c>
      <c r="H81" s="84">
        <f t="shared" si="4"/>
        <v>30000</v>
      </c>
      <c r="I81" s="85">
        <f t="shared" si="5"/>
        <v>630000</v>
      </c>
      <c r="J81" s="86"/>
    </row>
    <row r="82" spans="1:10">
      <c r="A82" s="76"/>
      <c r="B82" s="87" t="s">
        <v>87</v>
      </c>
      <c r="C82" s="88">
        <v>30</v>
      </c>
      <c r="D82" s="88" t="s">
        <v>6</v>
      </c>
      <c r="E82" s="96">
        <v>13000</v>
      </c>
      <c r="F82" s="81">
        <f t="shared" si="3"/>
        <v>390000</v>
      </c>
      <c r="G82" s="84">
        <v>1000</v>
      </c>
      <c r="H82" s="84">
        <f t="shared" si="4"/>
        <v>30000</v>
      </c>
      <c r="I82" s="85">
        <f t="shared" si="5"/>
        <v>420000</v>
      </c>
      <c r="J82" s="86"/>
    </row>
    <row r="83" spans="1:10">
      <c r="A83" s="76"/>
      <c r="B83" s="87" t="s">
        <v>98</v>
      </c>
      <c r="C83" s="88">
        <v>30</v>
      </c>
      <c r="D83" s="88" t="s">
        <v>6</v>
      </c>
      <c r="E83" s="81">
        <v>6000</v>
      </c>
      <c r="F83" s="81">
        <f t="shared" si="3"/>
        <v>180000</v>
      </c>
      <c r="G83" s="84">
        <v>500</v>
      </c>
      <c r="H83" s="84">
        <f t="shared" si="4"/>
        <v>15000</v>
      </c>
      <c r="I83" s="85">
        <f t="shared" si="5"/>
        <v>195000</v>
      </c>
      <c r="J83" s="86"/>
    </row>
    <row r="84" spans="1:10">
      <c r="A84" s="76"/>
      <c r="B84" s="87" t="s">
        <v>99</v>
      </c>
      <c r="C84" s="88">
        <v>2</v>
      </c>
      <c r="D84" s="88" t="s">
        <v>6</v>
      </c>
      <c r="E84" s="96">
        <v>17000</v>
      </c>
      <c r="F84" s="81">
        <f t="shared" si="3"/>
        <v>34000</v>
      </c>
      <c r="G84" s="84">
        <v>1000</v>
      </c>
      <c r="H84" s="84">
        <f t="shared" si="4"/>
        <v>2000</v>
      </c>
      <c r="I84" s="85">
        <f t="shared" si="5"/>
        <v>36000</v>
      </c>
      <c r="J84" s="86"/>
    </row>
    <row r="85" spans="1:10">
      <c r="A85" s="76"/>
      <c r="B85" s="87" t="s">
        <v>100</v>
      </c>
      <c r="C85" s="88">
        <v>2</v>
      </c>
      <c r="D85" s="88" t="s">
        <v>6</v>
      </c>
      <c r="E85" s="96">
        <v>35000</v>
      </c>
      <c r="F85" s="81">
        <f t="shared" si="3"/>
        <v>70000</v>
      </c>
      <c r="G85" s="84">
        <v>1000</v>
      </c>
      <c r="H85" s="84">
        <f t="shared" si="4"/>
        <v>2000</v>
      </c>
      <c r="I85" s="85">
        <f t="shared" si="5"/>
        <v>72000</v>
      </c>
      <c r="J85" s="86"/>
    </row>
    <row r="86" spans="1:10">
      <c r="A86" s="76"/>
      <c r="B86" s="87" t="s">
        <v>101</v>
      </c>
      <c r="C86" s="88">
        <v>10</v>
      </c>
      <c r="D86" s="88" t="s">
        <v>6</v>
      </c>
      <c r="E86" s="96">
        <v>9000</v>
      </c>
      <c r="F86" s="81">
        <f t="shared" si="3"/>
        <v>90000</v>
      </c>
      <c r="G86" s="84">
        <v>500</v>
      </c>
      <c r="H86" s="84">
        <f t="shared" si="4"/>
        <v>5000</v>
      </c>
      <c r="I86" s="85">
        <f t="shared" si="5"/>
        <v>95000</v>
      </c>
      <c r="J86" s="86"/>
    </row>
    <row r="87" spans="1:10">
      <c r="A87" s="76"/>
      <c r="B87" s="87" t="s">
        <v>267</v>
      </c>
      <c r="C87" s="80">
        <v>1</v>
      </c>
      <c r="D87" s="80" t="s">
        <v>6</v>
      </c>
      <c r="E87" s="81">
        <v>24000</v>
      </c>
      <c r="F87" s="82">
        <f t="shared" si="3"/>
        <v>24000</v>
      </c>
      <c r="G87" s="83">
        <v>2000</v>
      </c>
      <c r="H87" s="84">
        <f t="shared" si="4"/>
        <v>2000</v>
      </c>
      <c r="I87" s="85">
        <f t="shared" si="5"/>
        <v>26000</v>
      </c>
      <c r="J87" s="86"/>
    </row>
    <row r="88" spans="1:10">
      <c r="A88" s="76">
        <v>5</v>
      </c>
      <c r="B88" s="79" t="s">
        <v>102</v>
      </c>
      <c r="C88" s="80"/>
      <c r="D88" s="80"/>
      <c r="E88" s="81"/>
      <c r="F88" s="82"/>
      <c r="G88" s="83"/>
      <c r="H88" s="84"/>
      <c r="I88" s="85">
        <f t="shared" si="5"/>
        <v>0</v>
      </c>
      <c r="J88" s="86"/>
    </row>
    <row r="89" spans="1:10">
      <c r="A89" s="76">
        <v>5.0999999999999996</v>
      </c>
      <c r="B89" s="79" t="s">
        <v>75</v>
      </c>
      <c r="C89" s="80"/>
      <c r="D89" s="80"/>
      <c r="E89" s="81"/>
      <c r="F89" s="82"/>
      <c r="G89" s="83"/>
      <c r="H89" s="84"/>
      <c r="I89" s="85"/>
      <c r="J89" s="86"/>
    </row>
    <row r="90" spans="1:10">
      <c r="A90" s="76"/>
      <c r="B90" s="87" t="s">
        <v>76</v>
      </c>
      <c r="C90" s="80">
        <v>55</v>
      </c>
      <c r="D90" s="80" t="s">
        <v>69</v>
      </c>
      <c r="E90" s="96">
        <v>850</v>
      </c>
      <c r="F90" s="82">
        <f>C90*E90</f>
        <v>46750</v>
      </c>
      <c r="G90" s="83">
        <v>80</v>
      </c>
      <c r="H90" s="84">
        <f>C90*G90</f>
        <v>4400</v>
      </c>
      <c r="I90" s="85">
        <f>F90+H90</f>
        <v>51150</v>
      </c>
      <c r="J90" s="86"/>
    </row>
    <row r="91" spans="1:10">
      <c r="A91" s="76"/>
      <c r="B91" s="87" t="s">
        <v>77</v>
      </c>
      <c r="C91" s="80">
        <v>32</v>
      </c>
      <c r="D91" s="80" t="s">
        <v>78</v>
      </c>
      <c r="E91" s="81">
        <v>400</v>
      </c>
      <c r="F91" s="82">
        <f>C91*E91</f>
        <v>12800</v>
      </c>
      <c r="G91" s="83">
        <v>35</v>
      </c>
      <c r="H91" s="84">
        <f>C91*G91</f>
        <v>1120</v>
      </c>
      <c r="I91" s="85">
        <f>F91+H91</f>
        <v>13920</v>
      </c>
      <c r="J91" s="86"/>
    </row>
    <row r="92" spans="1:10">
      <c r="A92" s="76">
        <v>5.2</v>
      </c>
      <c r="B92" s="79" t="s">
        <v>79</v>
      </c>
      <c r="C92" s="80"/>
      <c r="D92" s="80"/>
      <c r="E92" s="81"/>
      <c r="F92" s="82"/>
      <c r="G92" s="83"/>
      <c r="H92" s="84"/>
      <c r="I92" s="85"/>
      <c r="J92" s="86"/>
    </row>
    <row r="93" spans="1:10">
      <c r="A93" s="76"/>
      <c r="B93" s="87" t="s">
        <v>80</v>
      </c>
      <c r="C93" s="80">
        <v>55</v>
      </c>
      <c r="D93" s="80" t="s">
        <v>69</v>
      </c>
      <c r="E93" s="96">
        <v>280</v>
      </c>
      <c r="F93" s="82">
        <f>C93*E93</f>
        <v>15400</v>
      </c>
      <c r="G93" s="83">
        <v>75</v>
      </c>
      <c r="H93" s="84">
        <f>C93*G93</f>
        <v>4125</v>
      </c>
      <c r="I93" s="85">
        <f>F93+H93</f>
        <v>19525</v>
      </c>
      <c r="J93" s="86"/>
    </row>
    <row r="94" spans="1:10">
      <c r="A94" s="76"/>
      <c r="B94" s="87" t="s">
        <v>81</v>
      </c>
      <c r="C94" s="88">
        <v>33</v>
      </c>
      <c r="D94" s="80" t="s">
        <v>69</v>
      </c>
      <c r="E94" s="96">
        <v>60</v>
      </c>
      <c r="F94" s="82">
        <f>C94*E94</f>
        <v>1980</v>
      </c>
      <c r="G94" s="83">
        <v>30</v>
      </c>
      <c r="H94" s="84">
        <f>C94*G94</f>
        <v>990</v>
      </c>
      <c r="I94" s="85">
        <f>F94+H94</f>
        <v>2970</v>
      </c>
      <c r="J94" s="86"/>
    </row>
    <row r="95" spans="1:10">
      <c r="A95" s="76"/>
      <c r="B95" s="87" t="s">
        <v>82</v>
      </c>
      <c r="C95" s="88">
        <v>22</v>
      </c>
      <c r="D95" s="80" t="s">
        <v>69</v>
      </c>
      <c r="E95" s="81">
        <v>1800</v>
      </c>
      <c r="F95" s="82">
        <f>C95*E95</f>
        <v>39600</v>
      </c>
      <c r="G95" s="83">
        <v>400</v>
      </c>
      <c r="H95" s="84">
        <f>C95*G95</f>
        <v>8800</v>
      </c>
      <c r="I95" s="85">
        <f>F95+H95</f>
        <v>48400</v>
      </c>
      <c r="J95" s="86"/>
    </row>
    <row r="96" spans="1:10">
      <c r="A96" s="76"/>
      <c r="B96" s="87"/>
      <c r="C96" s="88"/>
      <c r="D96" s="80"/>
      <c r="E96" s="81"/>
      <c r="F96" s="82"/>
      <c r="G96" s="83"/>
      <c r="H96" s="84"/>
      <c r="I96" s="85"/>
      <c r="J96" s="86"/>
    </row>
    <row r="97" spans="1:15" ht="24.75" thickBot="1">
      <c r="A97" s="76"/>
      <c r="B97" s="87"/>
      <c r="C97" s="88"/>
      <c r="D97" s="80"/>
      <c r="E97" s="81"/>
      <c r="F97" s="82"/>
      <c r="G97" s="83"/>
      <c r="H97" s="84"/>
      <c r="I97" s="85"/>
      <c r="J97" s="86"/>
    </row>
    <row r="98" spans="1:15" ht="24.75" thickBot="1">
      <c r="A98" s="89"/>
      <c r="B98" s="90" t="s">
        <v>64</v>
      </c>
      <c r="C98" s="91"/>
      <c r="D98" s="91"/>
      <c r="E98" s="92"/>
      <c r="F98" s="92">
        <f>SUM(F74:F97)</f>
        <v>2375130</v>
      </c>
      <c r="G98" s="93"/>
      <c r="H98" s="92">
        <f>SUM(H74:H97)</f>
        <v>276925</v>
      </c>
      <c r="I98" s="92">
        <f>SUM(I72:I97)</f>
        <v>3867025</v>
      </c>
      <c r="J98" s="94"/>
    </row>
    <row r="99" spans="1:15">
      <c r="H99" s="69" t="s">
        <v>300</v>
      </c>
    </row>
    <row r="100" spans="1:15">
      <c r="A100" s="189" t="str">
        <f>A1</f>
        <v>แบบแสดงรายการ ปริมาณและราคา</v>
      </c>
      <c r="B100" s="189"/>
      <c r="C100" s="189"/>
      <c r="D100" s="189"/>
      <c r="E100" s="189"/>
      <c r="F100" s="189"/>
      <c r="G100" s="189"/>
      <c r="H100" s="189"/>
      <c r="I100" s="189"/>
      <c r="J100" s="189"/>
    </row>
    <row r="101" spans="1:15" s="152" customFormat="1">
      <c r="A101" s="152" t="str">
        <f>A68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D101" s="153"/>
      <c r="E101" s="152" t="str">
        <f>E2</f>
        <v>หน่วยงานเจ้าของโครงการ ภาควิชาสถิติประยุกต์</v>
      </c>
      <c r="G101" s="154"/>
      <c r="I101" s="152" t="s">
        <v>222</v>
      </c>
      <c r="O101" s="154"/>
    </row>
    <row r="102" spans="1:15" s="152" customFormat="1">
      <c r="A102" s="152" t="str">
        <f>A69</f>
        <v>สถานที่ก่อสร้าง  ชั้น 5 อาคารคณะวิทยาศาสตร์ประยุกต์</v>
      </c>
      <c r="D102" s="153"/>
      <c r="G102" s="154"/>
      <c r="O102" s="154"/>
    </row>
    <row r="103" spans="1:15">
      <c r="A103" s="72" t="s">
        <v>0</v>
      </c>
      <c r="B103" s="72" t="s">
        <v>12</v>
      </c>
      <c r="C103" s="72" t="s">
        <v>3</v>
      </c>
      <c r="D103" s="72" t="s">
        <v>2</v>
      </c>
      <c r="E103" s="190" t="s">
        <v>63</v>
      </c>
      <c r="F103" s="191"/>
      <c r="G103" s="190" t="s">
        <v>17</v>
      </c>
      <c r="H103" s="191"/>
      <c r="I103" s="72" t="s">
        <v>66</v>
      </c>
      <c r="J103" s="73" t="s">
        <v>19</v>
      </c>
    </row>
    <row r="104" spans="1:15">
      <c r="A104" s="74"/>
      <c r="B104" s="75"/>
      <c r="C104" s="75"/>
      <c r="D104" s="75"/>
      <c r="E104" s="76" t="s">
        <v>4</v>
      </c>
      <c r="F104" s="76" t="s">
        <v>16</v>
      </c>
      <c r="G104" s="77" t="s">
        <v>4</v>
      </c>
      <c r="H104" s="76" t="s">
        <v>16</v>
      </c>
      <c r="I104" s="75" t="s">
        <v>17</v>
      </c>
      <c r="J104" s="78"/>
    </row>
    <row r="105" spans="1:15">
      <c r="A105" s="74"/>
      <c r="B105" s="106" t="s">
        <v>21</v>
      </c>
      <c r="C105" s="75"/>
      <c r="D105" s="75"/>
      <c r="E105" s="76"/>
      <c r="F105" s="76"/>
      <c r="G105" s="77"/>
      <c r="H105" s="76"/>
      <c r="I105" s="109">
        <f>I98</f>
        <v>3867025</v>
      </c>
      <c r="J105" s="78"/>
    </row>
    <row r="106" spans="1:15">
      <c r="A106" s="76">
        <v>5.3</v>
      </c>
      <c r="B106" s="79" t="s">
        <v>83</v>
      </c>
      <c r="C106" s="80"/>
      <c r="D106" s="80"/>
      <c r="E106" s="81"/>
      <c r="F106" s="82"/>
      <c r="G106" s="83"/>
      <c r="H106" s="84"/>
      <c r="I106" s="85"/>
      <c r="J106" s="86"/>
    </row>
    <row r="107" spans="1:15">
      <c r="A107" s="76"/>
      <c r="B107" s="87" t="s">
        <v>103</v>
      </c>
      <c r="C107" s="80">
        <v>35</v>
      </c>
      <c r="D107" s="80" t="s">
        <v>69</v>
      </c>
      <c r="E107" s="81">
        <v>1500</v>
      </c>
      <c r="F107" s="82">
        <f>C107*E107</f>
        <v>52500</v>
      </c>
      <c r="G107" s="83">
        <v>250</v>
      </c>
      <c r="H107" s="84">
        <f>C107*G107</f>
        <v>8750</v>
      </c>
      <c r="I107" s="85">
        <f>F107+H107</f>
        <v>61250</v>
      </c>
      <c r="J107" s="86"/>
    </row>
    <row r="108" spans="1:15">
      <c r="A108" s="76"/>
      <c r="B108" s="79" t="s">
        <v>104</v>
      </c>
      <c r="C108" s="80"/>
      <c r="D108" s="80"/>
      <c r="E108" s="81"/>
      <c r="F108" s="82"/>
      <c r="G108" s="83"/>
      <c r="H108" s="84"/>
      <c r="I108" s="85"/>
      <c r="J108" s="86"/>
    </row>
    <row r="109" spans="1:15">
      <c r="A109" s="76"/>
      <c r="B109" s="87" t="s">
        <v>85</v>
      </c>
      <c r="C109" s="80">
        <v>3.15</v>
      </c>
      <c r="D109" s="80" t="s">
        <v>69</v>
      </c>
      <c r="E109" s="81">
        <v>2000</v>
      </c>
      <c r="F109" s="82">
        <f>C109*E109</f>
        <v>6300</v>
      </c>
      <c r="G109" s="83">
        <v>600</v>
      </c>
      <c r="H109" s="84">
        <f>C109*G109</f>
        <v>1890</v>
      </c>
      <c r="I109" s="85">
        <f>F109+H109</f>
        <v>8190</v>
      </c>
      <c r="J109" s="86"/>
    </row>
    <row r="110" spans="1:15">
      <c r="A110" s="76"/>
      <c r="B110" s="87" t="s">
        <v>105</v>
      </c>
      <c r="C110" s="80">
        <v>3.5</v>
      </c>
      <c r="D110" s="80" t="s">
        <v>78</v>
      </c>
      <c r="E110" s="81">
        <v>300</v>
      </c>
      <c r="F110" s="82">
        <f>C110*E110</f>
        <v>1050</v>
      </c>
      <c r="G110" s="83">
        <v>35</v>
      </c>
      <c r="H110" s="84">
        <f>C110*G110</f>
        <v>122.5</v>
      </c>
      <c r="I110" s="85">
        <f>F110+H110</f>
        <v>1172.5</v>
      </c>
      <c r="J110" s="86"/>
    </row>
    <row r="111" spans="1:15">
      <c r="A111" s="76"/>
      <c r="B111" s="79" t="s">
        <v>106</v>
      </c>
      <c r="C111" s="80"/>
      <c r="D111" s="80"/>
      <c r="E111" s="81"/>
      <c r="F111" s="82"/>
      <c r="G111" s="83"/>
      <c r="H111" s="84"/>
      <c r="I111" s="85"/>
      <c r="J111" s="86"/>
    </row>
    <row r="112" spans="1:15">
      <c r="A112" s="76"/>
      <c r="B112" s="87" t="s">
        <v>85</v>
      </c>
      <c r="C112" s="80">
        <v>11</v>
      </c>
      <c r="D112" s="80" t="s">
        <v>69</v>
      </c>
      <c r="E112" s="81">
        <v>2000</v>
      </c>
      <c r="F112" s="82">
        <f>C112*E112</f>
        <v>22000</v>
      </c>
      <c r="G112" s="83">
        <v>600</v>
      </c>
      <c r="H112" s="84">
        <f>C112*G112</f>
        <v>6600</v>
      </c>
      <c r="I112" s="85">
        <f>F112+H112</f>
        <v>28600</v>
      </c>
      <c r="J112" s="86"/>
    </row>
    <row r="113" spans="1:10">
      <c r="A113" s="76"/>
      <c r="B113" s="87" t="s">
        <v>107</v>
      </c>
      <c r="C113" s="88">
        <v>2.2000000000000002</v>
      </c>
      <c r="D113" s="80" t="s">
        <v>69</v>
      </c>
      <c r="E113" s="81">
        <v>3000</v>
      </c>
      <c r="F113" s="82">
        <f>C113*E113</f>
        <v>6600.0000000000009</v>
      </c>
      <c r="G113" s="83">
        <v>250</v>
      </c>
      <c r="H113" s="84">
        <f>C113*G113</f>
        <v>550</v>
      </c>
      <c r="I113" s="85">
        <f>F113+H113</f>
        <v>7150.0000000000009</v>
      </c>
      <c r="J113" s="86"/>
    </row>
    <row r="114" spans="1:10">
      <c r="A114" s="76"/>
      <c r="B114" s="87" t="s">
        <v>105</v>
      </c>
      <c r="C114" s="80">
        <v>6.3</v>
      </c>
      <c r="D114" s="80" t="s">
        <v>78</v>
      </c>
      <c r="E114" s="81">
        <v>300</v>
      </c>
      <c r="F114" s="82">
        <f>C114*E114</f>
        <v>1890</v>
      </c>
      <c r="G114" s="83">
        <v>35</v>
      </c>
      <c r="H114" s="84">
        <f>C114*G114</f>
        <v>220.5</v>
      </c>
      <c r="I114" s="85">
        <f>F114+H114</f>
        <v>2110.5</v>
      </c>
      <c r="J114" s="86"/>
    </row>
    <row r="115" spans="1:10">
      <c r="A115" s="76"/>
      <c r="B115" s="79" t="s">
        <v>108</v>
      </c>
      <c r="C115" s="80"/>
      <c r="D115" s="80"/>
      <c r="E115" s="81"/>
      <c r="F115" s="82"/>
      <c r="G115" s="83"/>
      <c r="H115" s="84"/>
      <c r="I115" s="85"/>
      <c r="J115" s="86"/>
    </row>
    <row r="116" spans="1:10">
      <c r="A116" s="76"/>
      <c r="B116" s="87" t="s">
        <v>85</v>
      </c>
      <c r="C116" s="80">
        <v>4</v>
      </c>
      <c r="D116" s="80" t="s">
        <v>69</v>
      </c>
      <c r="E116" s="81">
        <v>2000</v>
      </c>
      <c r="F116" s="82">
        <f>C116*E116</f>
        <v>8000</v>
      </c>
      <c r="G116" s="83">
        <v>600</v>
      </c>
      <c r="H116" s="84">
        <f>C116*G116</f>
        <v>2400</v>
      </c>
      <c r="I116" s="85">
        <f>F116+H116</f>
        <v>10400</v>
      </c>
      <c r="J116" s="86"/>
    </row>
    <row r="117" spans="1:10">
      <c r="A117" s="76"/>
      <c r="B117" s="87" t="s">
        <v>96</v>
      </c>
      <c r="C117" s="88">
        <v>1.5</v>
      </c>
      <c r="D117" s="80" t="s">
        <v>69</v>
      </c>
      <c r="E117" s="81">
        <v>1800</v>
      </c>
      <c r="F117" s="82">
        <f>C117*E117</f>
        <v>2700</v>
      </c>
      <c r="G117" s="83">
        <v>250</v>
      </c>
      <c r="H117" s="84">
        <f>C117*G117</f>
        <v>375</v>
      </c>
      <c r="I117" s="85">
        <f>F117+H117</f>
        <v>3075</v>
      </c>
      <c r="J117" s="86"/>
    </row>
    <row r="118" spans="1:10">
      <c r="A118" s="76"/>
      <c r="B118" s="87" t="s">
        <v>105</v>
      </c>
      <c r="C118" s="80">
        <v>13.5</v>
      </c>
      <c r="D118" s="80" t="s">
        <v>78</v>
      </c>
      <c r="E118" s="81">
        <v>300</v>
      </c>
      <c r="F118" s="82">
        <f>C118*E118</f>
        <v>4050</v>
      </c>
      <c r="G118" s="83">
        <v>35</v>
      </c>
      <c r="H118" s="84">
        <f>C118*G118</f>
        <v>472.5</v>
      </c>
      <c r="I118" s="85">
        <f>F118+H118</f>
        <v>4522.5</v>
      </c>
      <c r="J118" s="86"/>
    </row>
    <row r="119" spans="1:10">
      <c r="A119" s="76"/>
      <c r="B119" s="79" t="s">
        <v>109</v>
      </c>
      <c r="C119" s="80"/>
      <c r="D119" s="80"/>
      <c r="E119" s="81"/>
      <c r="F119" s="82"/>
      <c r="G119" s="83"/>
      <c r="H119" s="84"/>
      <c r="I119" s="85"/>
      <c r="J119" s="86"/>
    </row>
    <row r="120" spans="1:10">
      <c r="A120" s="76"/>
      <c r="B120" s="87" t="s">
        <v>85</v>
      </c>
      <c r="C120" s="80">
        <v>29</v>
      </c>
      <c r="D120" s="80" t="s">
        <v>69</v>
      </c>
      <c r="E120" s="81">
        <v>2000</v>
      </c>
      <c r="F120" s="82">
        <f>C120*E120</f>
        <v>58000</v>
      </c>
      <c r="G120" s="83">
        <v>600</v>
      </c>
      <c r="H120" s="84">
        <f>C120*G120</f>
        <v>17400</v>
      </c>
      <c r="I120" s="85">
        <f>F120+H120</f>
        <v>75400</v>
      </c>
      <c r="J120" s="86"/>
    </row>
    <row r="121" spans="1:10">
      <c r="A121" s="76"/>
      <c r="B121" s="87" t="s">
        <v>110</v>
      </c>
      <c r="C121" s="88">
        <v>18</v>
      </c>
      <c r="D121" s="80" t="s">
        <v>69</v>
      </c>
      <c r="E121" s="81">
        <v>4000</v>
      </c>
      <c r="F121" s="82">
        <f>C121*E121</f>
        <v>72000</v>
      </c>
      <c r="G121" s="83">
        <v>250</v>
      </c>
      <c r="H121" s="84">
        <f>C121*G121</f>
        <v>4500</v>
      </c>
      <c r="I121" s="85">
        <f>F121+H121</f>
        <v>76500</v>
      </c>
      <c r="J121" s="86"/>
    </row>
    <row r="122" spans="1:10">
      <c r="A122" s="76"/>
      <c r="B122" s="87" t="s">
        <v>105</v>
      </c>
      <c r="C122" s="80">
        <v>20.399999999999999</v>
      </c>
      <c r="D122" s="80" t="s">
        <v>78</v>
      </c>
      <c r="E122" s="81">
        <v>300</v>
      </c>
      <c r="F122" s="82">
        <f>C122*E122</f>
        <v>6120</v>
      </c>
      <c r="G122" s="83">
        <v>35</v>
      </c>
      <c r="H122" s="84">
        <f>C122*G122</f>
        <v>714</v>
      </c>
      <c r="I122" s="85">
        <f>F122+H122</f>
        <v>6834</v>
      </c>
      <c r="J122" s="86"/>
    </row>
    <row r="123" spans="1:10">
      <c r="A123" s="76"/>
      <c r="B123" s="87"/>
      <c r="C123" s="80"/>
      <c r="D123" s="80"/>
      <c r="E123" s="81"/>
      <c r="F123" s="82"/>
      <c r="G123" s="83"/>
      <c r="H123" s="84"/>
      <c r="I123" s="85"/>
      <c r="J123" s="86"/>
    </row>
    <row r="124" spans="1:10">
      <c r="A124" s="76">
        <v>5.4</v>
      </c>
      <c r="B124" s="79" t="s">
        <v>91</v>
      </c>
      <c r="C124" s="80"/>
      <c r="D124" s="80"/>
      <c r="E124" s="81"/>
      <c r="F124" s="82"/>
      <c r="G124" s="83"/>
      <c r="H124" s="84"/>
      <c r="I124" s="85"/>
      <c r="J124" s="86"/>
    </row>
    <row r="125" spans="1:10">
      <c r="A125" s="76"/>
      <c r="B125" s="87" t="s">
        <v>88</v>
      </c>
      <c r="C125" s="88">
        <v>1</v>
      </c>
      <c r="D125" s="88" t="s">
        <v>6</v>
      </c>
      <c r="E125" s="81">
        <v>18000</v>
      </c>
      <c r="F125" s="81">
        <f>C125*E125</f>
        <v>18000</v>
      </c>
      <c r="G125" s="84">
        <v>1000</v>
      </c>
      <c r="H125" s="84">
        <f>C125*G125</f>
        <v>1000</v>
      </c>
      <c r="I125" s="85">
        <f>F125+H125</f>
        <v>19000</v>
      </c>
      <c r="J125" s="86"/>
    </row>
    <row r="126" spans="1:10">
      <c r="A126" s="76"/>
      <c r="B126" s="87" t="s">
        <v>111</v>
      </c>
      <c r="C126" s="88">
        <v>1</v>
      </c>
      <c r="D126" s="88" t="s">
        <v>6</v>
      </c>
      <c r="E126" s="96">
        <v>24000</v>
      </c>
      <c r="F126" s="81">
        <f>C126*E126</f>
        <v>24000</v>
      </c>
      <c r="G126" s="97">
        <v>1000</v>
      </c>
      <c r="H126" s="84">
        <f>C126*G126</f>
        <v>1000</v>
      </c>
      <c r="I126" s="85">
        <f>F126+H126</f>
        <v>25000</v>
      </c>
      <c r="J126" s="86"/>
    </row>
    <row r="127" spans="1:10">
      <c r="A127" s="76"/>
      <c r="B127" s="87" t="s">
        <v>100</v>
      </c>
      <c r="C127" s="88">
        <v>1</v>
      </c>
      <c r="D127" s="88" t="s">
        <v>6</v>
      </c>
      <c r="E127" s="96">
        <v>35000</v>
      </c>
      <c r="F127" s="81">
        <f>C127*E127</f>
        <v>35000</v>
      </c>
      <c r="G127" s="84">
        <v>1000</v>
      </c>
      <c r="H127" s="84">
        <f>C127*G127</f>
        <v>1000</v>
      </c>
      <c r="I127" s="85">
        <f>F127+H127</f>
        <v>36000</v>
      </c>
      <c r="J127" s="86"/>
    </row>
    <row r="128" spans="1:10">
      <c r="A128" s="76"/>
      <c r="B128" s="87" t="s">
        <v>112</v>
      </c>
      <c r="C128" s="88">
        <v>1</v>
      </c>
      <c r="D128" s="88" t="s">
        <v>6</v>
      </c>
      <c r="E128" s="96">
        <v>15000</v>
      </c>
      <c r="F128" s="81">
        <f>C128*E128</f>
        <v>15000</v>
      </c>
      <c r="G128" s="84">
        <v>500</v>
      </c>
      <c r="H128" s="84">
        <f>C128*G128</f>
        <v>500</v>
      </c>
      <c r="I128" s="85">
        <f>F128+H128</f>
        <v>15500</v>
      </c>
      <c r="J128" s="86"/>
    </row>
    <row r="129" spans="1:15">
      <c r="A129" s="76"/>
      <c r="B129" s="87"/>
      <c r="C129" s="80"/>
      <c r="D129" s="80"/>
      <c r="E129" s="81"/>
      <c r="F129" s="82"/>
      <c r="G129" s="83"/>
      <c r="H129" s="84"/>
      <c r="I129" s="85"/>
      <c r="J129" s="86"/>
    </row>
    <row r="130" spans="1:15" ht="24.75" thickBot="1">
      <c r="A130" s="76"/>
      <c r="B130" s="87"/>
      <c r="C130" s="80"/>
      <c r="D130" s="80"/>
      <c r="E130" s="81"/>
      <c r="F130" s="82"/>
      <c r="G130" s="83"/>
      <c r="H130" s="84"/>
      <c r="I130" s="85"/>
      <c r="J130" s="86"/>
    </row>
    <row r="131" spans="1:15" ht="24.75" thickBot="1">
      <c r="A131" s="89"/>
      <c r="B131" s="90" t="s">
        <v>64</v>
      </c>
      <c r="C131" s="91"/>
      <c r="D131" s="91"/>
      <c r="E131" s="92"/>
      <c r="F131" s="92">
        <f>SUM(F88:F130)</f>
        <v>2824870</v>
      </c>
      <c r="G131" s="93"/>
      <c r="H131" s="92">
        <f>SUM(H88:H130)</f>
        <v>343854.5</v>
      </c>
      <c r="I131" s="92">
        <f>SUM(I105:I130)</f>
        <v>4247729.5</v>
      </c>
      <c r="J131" s="94"/>
    </row>
    <row r="132" spans="1:15">
      <c r="H132" s="69" t="s">
        <v>301</v>
      </c>
    </row>
    <row r="133" spans="1:15" s="152" customFormat="1">
      <c r="A133" s="189" t="str">
        <f>A1</f>
        <v>แบบแสดงรายการ ปริมาณและราคา</v>
      </c>
      <c r="B133" s="189"/>
      <c r="C133" s="189"/>
      <c r="D133" s="189"/>
      <c r="E133" s="189"/>
      <c r="F133" s="189"/>
      <c r="G133" s="189"/>
      <c r="H133" s="189"/>
      <c r="I133" s="189"/>
      <c r="J133" s="189"/>
      <c r="O133" s="154"/>
    </row>
    <row r="134" spans="1:15" s="152" customFormat="1">
      <c r="A134" s="152" t="str">
        <f>A2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D134" s="153"/>
      <c r="E134" s="152" t="str">
        <f>E2</f>
        <v>หน่วยงานเจ้าของโครงการ ภาควิชาสถิติประยุกต์</v>
      </c>
      <c r="G134" s="154"/>
      <c r="I134" s="152" t="s">
        <v>223</v>
      </c>
      <c r="O134" s="154"/>
    </row>
    <row r="135" spans="1:15" s="152" customFormat="1" ht="22.5" customHeight="1">
      <c r="A135" s="152" t="str">
        <f>A3</f>
        <v>สถานที่ก่อสร้าง  ชั้น 5 อาคารคณะวิทยาศาสตร์ประยุกต์</v>
      </c>
      <c r="D135" s="153"/>
      <c r="G135" s="154"/>
      <c r="O135" s="154"/>
    </row>
    <row r="136" spans="1:15" ht="21.75" customHeight="1"/>
    <row r="137" spans="1:15" ht="22.5" customHeight="1">
      <c r="A137" s="72" t="s">
        <v>0</v>
      </c>
      <c r="B137" s="72" t="s">
        <v>12</v>
      </c>
      <c r="C137" s="72" t="s">
        <v>3</v>
      </c>
      <c r="D137" s="72" t="s">
        <v>2</v>
      </c>
      <c r="E137" s="190" t="s">
        <v>63</v>
      </c>
      <c r="F137" s="191"/>
      <c r="G137" s="190" t="s">
        <v>17</v>
      </c>
      <c r="H137" s="191"/>
      <c r="I137" s="72" t="s">
        <v>66</v>
      </c>
      <c r="J137" s="73" t="s">
        <v>19</v>
      </c>
    </row>
    <row r="138" spans="1:15">
      <c r="A138" s="74"/>
      <c r="B138" s="75"/>
      <c r="C138" s="75"/>
      <c r="D138" s="75"/>
      <c r="E138" s="76" t="s">
        <v>4</v>
      </c>
      <c r="F138" s="76" t="s">
        <v>16</v>
      </c>
      <c r="G138" s="77" t="s">
        <v>4</v>
      </c>
      <c r="H138" s="76" t="s">
        <v>16</v>
      </c>
      <c r="I138" s="75" t="s">
        <v>17</v>
      </c>
      <c r="J138" s="78"/>
    </row>
    <row r="139" spans="1:15">
      <c r="A139" s="76"/>
      <c r="B139" s="95" t="s">
        <v>21</v>
      </c>
      <c r="C139" s="88"/>
      <c r="D139" s="88"/>
      <c r="E139" s="81"/>
      <c r="F139" s="81">
        <f>F131</f>
        <v>2824870</v>
      </c>
      <c r="G139" s="84"/>
      <c r="H139" s="81">
        <f>H131</f>
        <v>343854.5</v>
      </c>
      <c r="I139" s="110">
        <f>I131</f>
        <v>4247729.5</v>
      </c>
      <c r="J139" s="86"/>
    </row>
    <row r="140" spans="1:15">
      <c r="A140" s="76">
        <v>6</v>
      </c>
      <c r="B140" s="79" t="s">
        <v>113</v>
      </c>
      <c r="C140" s="80"/>
      <c r="D140" s="80"/>
      <c r="E140" s="81"/>
      <c r="F140" s="82"/>
      <c r="G140" s="83"/>
      <c r="H140" s="84"/>
      <c r="I140" s="85"/>
      <c r="J140" s="86"/>
    </row>
    <row r="141" spans="1:15">
      <c r="A141" s="76">
        <v>6.1</v>
      </c>
      <c r="B141" s="79" t="s">
        <v>75</v>
      </c>
      <c r="C141" s="80"/>
      <c r="D141" s="80"/>
      <c r="E141" s="81"/>
      <c r="F141" s="82"/>
      <c r="G141" s="83"/>
      <c r="H141" s="84"/>
      <c r="I141" s="85"/>
      <c r="J141" s="86"/>
    </row>
    <row r="142" spans="1:15">
      <c r="A142" s="76"/>
      <c r="B142" s="87" t="s">
        <v>114</v>
      </c>
      <c r="C142" s="80">
        <v>9</v>
      </c>
      <c r="D142" s="80" t="s">
        <v>69</v>
      </c>
      <c r="E142" s="81">
        <v>450</v>
      </c>
      <c r="F142" s="82">
        <f>C142*E142</f>
        <v>4050</v>
      </c>
      <c r="G142" s="83">
        <v>174</v>
      </c>
      <c r="H142" s="84">
        <f>C142*G142</f>
        <v>1566</v>
      </c>
      <c r="I142" s="85">
        <f>F142+H142</f>
        <v>5616</v>
      </c>
      <c r="J142" s="86"/>
    </row>
    <row r="143" spans="1:15">
      <c r="A143" s="76">
        <v>6.2</v>
      </c>
      <c r="B143" s="79" t="s">
        <v>83</v>
      </c>
      <c r="C143" s="80"/>
      <c r="D143" s="80"/>
      <c r="E143" s="81"/>
      <c r="F143" s="82"/>
      <c r="G143" s="83"/>
      <c r="H143" s="84"/>
      <c r="I143" s="85"/>
      <c r="J143" s="86"/>
    </row>
    <row r="144" spans="1:15">
      <c r="A144" s="76"/>
      <c r="B144" s="87" t="s">
        <v>115</v>
      </c>
      <c r="C144" s="80">
        <v>13.5</v>
      </c>
      <c r="D144" s="80" t="s">
        <v>69</v>
      </c>
      <c r="E144" s="81">
        <v>1050</v>
      </c>
      <c r="F144" s="82">
        <f>C144*E144</f>
        <v>14175</v>
      </c>
      <c r="G144" s="83">
        <v>60</v>
      </c>
      <c r="H144" s="84">
        <f>C144*G144</f>
        <v>810</v>
      </c>
      <c r="I144" s="85">
        <f>F144+H144</f>
        <v>14985</v>
      </c>
      <c r="J144" s="86"/>
    </row>
    <row r="145" spans="1:10">
      <c r="A145" s="76"/>
      <c r="B145" s="87" t="s">
        <v>116</v>
      </c>
      <c r="C145" s="80">
        <v>47</v>
      </c>
      <c r="D145" s="80" t="s">
        <v>69</v>
      </c>
      <c r="E145" s="81">
        <v>450</v>
      </c>
      <c r="F145" s="82">
        <f>C145*E145</f>
        <v>21150</v>
      </c>
      <c r="G145" s="83">
        <v>174</v>
      </c>
      <c r="H145" s="84">
        <f>C145*G145</f>
        <v>8178</v>
      </c>
      <c r="I145" s="85">
        <f>F145+H145</f>
        <v>29328</v>
      </c>
      <c r="J145" s="86"/>
    </row>
    <row r="146" spans="1:10">
      <c r="A146" s="76"/>
      <c r="B146" s="87" t="s">
        <v>117</v>
      </c>
      <c r="C146" s="80">
        <v>2</v>
      </c>
      <c r="D146" s="80" t="s">
        <v>6</v>
      </c>
      <c r="E146" s="81">
        <v>15000</v>
      </c>
      <c r="F146" s="82">
        <f>C146*E146</f>
        <v>30000</v>
      </c>
      <c r="G146" s="83">
        <v>800</v>
      </c>
      <c r="H146" s="84">
        <f>C146*G146</f>
        <v>1600</v>
      </c>
      <c r="I146" s="85">
        <f>F146+H146</f>
        <v>31600</v>
      </c>
      <c r="J146" s="86"/>
    </row>
    <row r="147" spans="1:10">
      <c r="A147" s="76">
        <v>6.3</v>
      </c>
      <c r="B147" s="79" t="s">
        <v>79</v>
      </c>
      <c r="C147" s="80"/>
      <c r="D147" s="80"/>
      <c r="E147" s="81"/>
      <c r="F147" s="82"/>
      <c r="G147" s="83"/>
      <c r="H147" s="84"/>
      <c r="I147" s="85"/>
      <c r="J147" s="86"/>
    </row>
    <row r="148" spans="1:10">
      <c r="A148" s="76"/>
      <c r="B148" s="87" t="s">
        <v>80</v>
      </c>
      <c r="C148" s="80">
        <v>8</v>
      </c>
      <c r="D148" s="80" t="s">
        <v>69</v>
      </c>
      <c r="E148" s="96">
        <v>280</v>
      </c>
      <c r="F148" s="82">
        <f>C148*E148</f>
        <v>2240</v>
      </c>
      <c r="G148" s="83">
        <v>75</v>
      </c>
      <c r="H148" s="84">
        <f>C148*G148</f>
        <v>600</v>
      </c>
      <c r="I148" s="85">
        <f>F148+H148</f>
        <v>2840</v>
      </c>
      <c r="J148" s="86"/>
    </row>
    <row r="149" spans="1:10">
      <c r="A149" s="76"/>
      <c r="B149" s="87" t="s">
        <v>81</v>
      </c>
      <c r="C149" s="88">
        <v>8</v>
      </c>
      <c r="D149" s="80" t="s">
        <v>69</v>
      </c>
      <c r="E149" s="96">
        <v>60</v>
      </c>
      <c r="F149" s="82">
        <f>C149*E149</f>
        <v>480</v>
      </c>
      <c r="G149" s="83">
        <v>30</v>
      </c>
      <c r="H149" s="84">
        <f>C149*G149</f>
        <v>240</v>
      </c>
      <c r="I149" s="85">
        <f>F149+H149</f>
        <v>720</v>
      </c>
      <c r="J149" s="86"/>
    </row>
    <row r="150" spans="1:10">
      <c r="A150" s="76">
        <v>6.4</v>
      </c>
      <c r="B150" s="79" t="s">
        <v>91</v>
      </c>
      <c r="C150" s="80"/>
      <c r="D150" s="80"/>
      <c r="E150" s="81"/>
      <c r="F150" s="82"/>
      <c r="G150" s="83"/>
      <c r="H150" s="84"/>
      <c r="I150" s="85"/>
      <c r="J150" s="86"/>
    </row>
    <row r="151" spans="1:10">
      <c r="A151" s="76"/>
      <c r="B151" s="87" t="s">
        <v>88</v>
      </c>
      <c r="C151" s="88">
        <v>2</v>
      </c>
      <c r="D151" s="88" t="s">
        <v>6</v>
      </c>
      <c r="E151" s="96">
        <v>15000</v>
      </c>
      <c r="F151" s="81">
        <f>C151*E151</f>
        <v>30000</v>
      </c>
      <c r="G151" s="84">
        <v>1000</v>
      </c>
      <c r="H151" s="84">
        <f>C151*G151</f>
        <v>2000</v>
      </c>
      <c r="I151" s="85">
        <f>F151+H151</f>
        <v>32000</v>
      </c>
      <c r="J151" s="86"/>
    </row>
    <row r="152" spans="1:10">
      <c r="A152" s="76"/>
      <c r="B152" s="87" t="s">
        <v>118</v>
      </c>
      <c r="C152" s="88">
        <v>1</v>
      </c>
      <c r="D152" s="88" t="s">
        <v>6</v>
      </c>
      <c r="E152" s="81">
        <v>12000</v>
      </c>
      <c r="F152" s="81">
        <f>C152*E152</f>
        <v>12000</v>
      </c>
      <c r="G152" s="84">
        <v>1000</v>
      </c>
      <c r="H152" s="84">
        <f>C152*G152</f>
        <v>1000</v>
      </c>
      <c r="I152" s="85">
        <f>F152+H152</f>
        <v>13000</v>
      </c>
      <c r="J152" s="86"/>
    </row>
    <row r="153" spans="1:10">
      <c r="A153" s="76">
        <v>6.5</v>
      </c>
      <c r="B153" s="79" t="s">
        <v>119</v>
      </c>
      <c r="C153" s="80"/>
      <c r="D153" s="80"/>
      <c r="E153" s="81"/>
      <c r="F153" s="82"/>
      <c r="G153" s="83"/>
      <c r="H153" s="84"/>
      <c r="I153" s="85"/>
      <c r="J153" s="86"/>
    </row>
    <row r="154" spans="1:10">
      <c r="A154" s="76"/>
      <c r="B154" s="87" t="s">
        <v>119</v>
      </c>
      <c r="C154" s="80">
        <v>2</v>
      </c>
      <c r="D154" s="80" t="s">
        <v>6</v>
      </c>
      <c r="E154" s="81">
        <v>6500</v>
      </c>
      <c r="F154" s="82">
        <f t="shared" ref="F154:F160" si="6">C154*E154</f>
        <v>13000</v>
      </c>
      <c r="G154" s="83">
        <v>450</v>
      </c>
      <c r="H154" s="84">
        <f t="shared" ref="H154:H160" si="7">C154*G154</f>
        <v>900</v>
      </c>
      <c r="I154" s="85">
        <f t="shared" ref="I154:I160" si="8">F154+H154</f>
        <v>13900</v>
      </c>
      <c r="J154" s="86"/>
    </row>
    <row r="155" spans="1:10">
      <c r="A155" s="76"/>
      <c r="B155" s="87" t="s">
        <v>120</v>
      </c>
      <c r="C155" s="80">
        <v>1</v>
      </c>
      <c r="D155" s="80" t="s">
        <v>6</v>
      </c>
      <c r="E155" s="81">
        <v>8500</v>
      </c>
      <c r="F155" s="82">
        <f t="shared" si="6"/>
        <v>8500</v>
      </c>
      <c r="G155" s="83">
        <v>450</v>
      </c>
      <c r="H155" s="84">
        <f t="shared" si="7"/>
        <v>450</v>
      </c>
      <c r="I155" s="85">
        <f t="shared" si="8"/>
        <v>8950</v>
      </c>
      <c r="J155" s="86"/>
    </row>
    <row r="156" spans="1:10">
      <c r="A156" s="76"/>
      <c r="B156" s="87" t="s">
        <v>121</v>
      </c>
      <c r="C156" s="80">
        <v>2</v>
      </c>
      <c r="D156" s="80" t="s">
        <v>6</v>
      </c>
      <c r="E156" s="81">
        <v>4500</v>
      </c>
      <c r="F156" s="82">
        <f t="shared" si="6"/>
        <v>9000</v>
      </c>
      <c r="G156" s="83">
        <v>450</v>
      </c>
      <c r="H156" s="84">
        <f t="shared" si="7"/>
        <v>900</v>
      </c>
      <c r="I156" s="85">
        <f t="shared" si="8"/>
        <v>9900</v>
      </c>
      <c r="J156" s="86"/>
    </row>
    <row r="157" spans="1:10">
      <c r="A157" s="76"/>
      <c r="B157" s="87" t="s">
        <v>122</v>
      </c>
      <c r="C157" s="80">
        <v>2</v>
      </c>
      <c r="D157" s="80" t="s">
        <v>6</v>
      </c>
      <c r="E157" s="81">
        <v>650</v>
      </c>
      <c r="F157" s="82">
        <f t="shared" si="6"/>
        <v>1300</v>
      </c>
      <c r="G157" s="83">
        <v>250</v>
      </c>
      <c r="H157" s="84">
        <f t="shared" si="7"/>
        <v>500</v>
      </c>
      <c r="I157" s="85">
        <f t="shared" si="8"/>
        <v>1800</v>
      </c>
      <c r="J157" s="86"/>
    </row>
    <row r="158" spans="1:10">
      <c r="A158" s="76"/>
      <c r="B158" s="87" t="s">
        <v>123</v>
      </c>
      <c r="C158" s="80">
        <v>2</v>
      </c>
      <c r="D158" s="80" t="s">
        <v>6</v>
      </c>
      <c r="E158" s="81">
        <v>1500</v>
      </c>
      <c r="F158" s="82">
        <f t="shared" si="6"/>
        <v>3000</v>
      </c>
      <c r="G158" s="83">
        <v>70</v>
      </c>
      <c r="H158" s="84">
        <f t="shared" si="7"/>
        <v>140</v>
      </c>
      <c r="I158" s="85">
        <f t="shared" si="8"/>
        <v>3140</v>
      </c>
      <c r="J158" s="86"/>
    </row>
    <row r="159" spans="1:10">
      <c r="A159" s="76"/>
      <c r="B159" s="87" t="s">
        <v>124</v>
      </c>
      <c r="C159" s="80">
        <v>2</v>
      </c>
      <c r="D159" s="80" t="s">
        <v>6</v>
      </c>
      <c r="E159" s="96">
        <v>400</v>
      </c>
      <c r="F159" s="82">
        <f t="shared" si="6"/>
        <v>800</v>
      </c>
      <c r="G159" s="83">
        <v>70</v>
      </c>
      <c r="H159" s="84">
        <f t="shared" si="7"/>
        <v>140</v>
      </c>
      <c r="I159" s="85">
        <f t="shared" si="8"/>
        <v>940</v>
      </c>
      <c r="J159" s="86"/>
    </row>
    <row r="160" spans="1:10">
      <c r="A160" s="76"/>
      <c r="B160" s="87" t="s">
        <v>125</v>
      </c>
      <c r="C160" s="80">
        <v>4</v>
      </c>
      <c r="D160" s="80" t="s">
        <v>6</v>
      </c>
      <c r="E160" s="81">
        <v>750</v>
      </c>
      <c r="F160" s="82">
        <f t="shared" si="6"/>
        <v>3000</v>
      </c>
      <c r="G160" s="83">
        <v>70</v>
      </c>
      <c r="H160" s="84">
        <f t="shared" si="7"/>
        <v>280</v>
      </c>
      <c r="I160" s="85">
        <f t="shared" si="8"/>
        <v>3280</v>
      </c>
      <c r="J160" s="86"/>
    </row>
    <row r="161" spans="1:15">
      <c r="A161" s="76"/>
      <c r="B161" s="87"/>
      <c r="C161" s="80"/>
      <c r="D161" s="80"/>
      <c r="E161" s="81"/>
      <c r="F161" s="82"/>
      <c r="G161" s="83"/>
      <c r="H161" s="84"/>
      <c r="I161" s="85"/>
      <c r="J161" s="86"/>
    </row>
    <row r="162" spans="1:15">
      <c r="A162" s="76"/>
      <c r="B162" s="87"/>
      <c r="C162" s="80"/>
      <c r="D162" s="80"/>
      <c r="E162" s="81"/>
      <c r="F162" s="82"/>
      <c r="G162" s="83"/>
      <c r="H162" s="84"/>
      <c r="I162" s="85"/>
      <c r="J162" s="86"/>
    </row>
    <row r="163" spans="1:15" ht="24.75" thickBot="1">
      <c r="A163" s="76"/>
      <c r="B163" s="87"/>
      <c r="C163" s="80"/>
      <c r="D163" s="80"/>
      <c r="E163" s="81"/>
      <c r="F163" s="82"/>
      <c r="G163" s="83"/>
      <c r="H163" s="84"/>
      <c r="I163" s="85"/>
      <c r="J163" s="86"/>
    </row>
    <row r="164" spans="1:15" ht="24.75" thickBot="1">
      <c r="A164" s="89"/>
      <c r="B164" s="90" t="s">
        <v>64</v>
      </c>
      <c r="C164" s="91"/>
      <c r="D164" s="91"/>
      <c r="E164" s="92"/>
      <c r="F164" s="92">
        <f>SUM(F139:F163)</f>
        <v>2977565</v>
      </c>
      <c r="G164" s="93"/>
      <c r="H164" s="92">
        <f>SUM(H139:H163)</f>
        <v>363158.5</v>
      </c>
      <c r="I164" s="92">
        <f>SUM(I139:I163)</f>
        <v>4419728.5</v>
      </c>
      <c r="J164" s="94"/>
    </row>
    <row r="165" spans="1:15">
      <c r="H165" s="69" t="s">
        <v>302</v>
      </c>
    </row>
    <row r="166" spans="1:15" s="152" customFormat="1">
      <c r="A166" s="189" t="str">
        <f>A1</f>
        <v>แบบแสดงรายการ ปริมาณและราคา</v>
      </c>
      <c r="B166" s="189"/>
      <c r="C166" s="189"/>
      <c r="D166" s="189"/>
      <c r="E166" s="189"/>
      <c r="F166" s="189"/>
      <c r="G166" s="189"/>
      <c r="H166" s="189"/>
      <c r="I166" s="189"/>
      <c r="J166" s="189"/>
      <c r="O166" s="154"/>
    </row>
    <row r="167" spans="1:15" s="152" customFormat="1">
      <c r="A167" s="152" t="str">
        <f>A2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D167" s="153"/>
      <c r="E167" s="152" t="str">
        <f>E2</f>
        <v>หน่วยงานเจ้าของโครงการ ภาควิชาสถิติประยุกต์</v>
      </c>
      <c r="G167" s="154"/>
      <c r="I167" s="152" t="s">
        <v>224</v>
      </c>
      <c r="O167" s="154"/>
    </row>
    <row r="168" spans="1:15" s="152" customFormat="1" ht="22.5" customHeight="1">
      <c r="A168" s="152" t="str">
        <f>A3</f>
        <v>สถานที่ก่อสร้าง  ชั้น 5 อาคารคณะวิทยาศาสตร์ประยุกต์</v>
      </c>
      <c r="D168" s="153"/>
      <c r="G168" s="154"/>
      <c r="O168" s="154"/>
    </row>
    <row r="169" spans="1:15" ht="21.75" customHeight="1"/>
    <row r="170" spans="1:15" ht="22.5" customHeight="1">
      <c r="A170" s="72" t="s">
        <v>0</v>
      </c>
      <c r="B170" s="72" t="s">
        <v>12</v>
      </c>
      <c r="C170" s="72" t="s">
        <v>3</v>
      </c>
      <c r="D170" s="72" t="s">
        <v>2</v>
      </c>
      <c r="E170" s="190" t="s">
        <v>63</v>
      </c>
      <c r="F170" s="191"/>
      <c r="G170" s="190" t="s">
        <v>17</v>
      </c>
      <c r="H170" s="191"/>
      <c r="I170" s="72" t="s">
        <v>66</v>
      </c>
      <c r="J170" s="73" t="s">
        <v>19</v>
      </c>
    </row>
    <row r="171" spans="1:15">
      <c r="A171" s="74"/>
      <c r="B171" s="75"/>
      <c r="C171" s="75"/>
      <c r="D171" s="75"/>
      <c r="E171" s="76" t="s">
        <v>4</v>
      </c>
      <c r="F171" s="76" t="s">
        <v>16</v>
      </c>
      <c r="G171" s="77" t="s">
        <v>4</v>
      </c>
      <c r="H171" s="76" t="s">
        <v>16</v>
      </c>
      <c r="I171" s="75" t="s">
        <v>17</v>
      </c>
      <c r="J171" s="78"/>
    </row>
    <row r="172" spans="1:15">
      <c r="A172" s="76"/>
      <c r="B172" s="111" t="s">
        <v>21</v>
      </c>
      <c r="C172" s="80"/>
      <c r="D172" s="80"/>
      <c r="E172" s="81"/>
      <c r="F172" s="82"/>
      <c r="G172" s="83"/>
      <c r="H172" s="84"/>
      <c r="I172" s="108">
        <f>I164</f>
        <v>4419728.5</v>
      </c>
      <c r="J172" s="86"/>
    </row>
    <row r="173" spans="1:15">
      <c r="A173" s="76">
        <v>7</v>
      </c>
      <c r="B173" s="79" t="s">
        <v>260</v>
      </c>
      <c r="C173" s="80"/>
      <c r="D173" s="80"/>
      <c r="E173" s="81"/>
      <c r="F173" s="82"/>
      <c r="G173" s="83"/>
      <c r="H173" s="84"/>
      <c r="I173" s="85"/>
      <c r="J173" s="86"/>
    </row>
    <row r="174" spans="1:15">
      <c r="A174" s="76">
        <v>7.1</v>
      </c>
      <c r="B174" s="79" t="s">
        <v>74</v>
      </c>
      <c r="C174" s="80"/>
      <c r="D174" s="80"/>
      <c r="E174" s="81"/>
      <c r="F174" s="82"/>
      <c r="G174" s="83"/>
      <c r="H174" s="84"/>
      <c r="I174" s="85"/>
      <c r="J174" s="86"/>
    </row>
    <row r="175" spans="1:15">
      <c r="A175" s="76"/>
      <c r="B175" s="87" t="s">
        <v>268</v>
      </c>
      <c r="C175" s="88">
        <v>1</v>
      </c>
      <c r="D175" s="88" t="s">
        <v>6</v>
      </c>
      <c r="E175" s="81">
        <v>62000</v>
      </c>
      <c r="F175" s="81">
        <f>C175*E175</f>
        <v>62000</v>
      </c>
      <c r="G175" s="84">
        <v>12000</v>
      </c>
      <c r="H175" s="84">
        <f>C175*G175</f>
        <v>12000</v>
      </c>
      <c r="I175" s="85">
        <f>F175+H175</f>
        <v>74000</v>
      </c>
      <c r="J175" s="86"/>
    </row>
    <row r="176" spans="1:15">
      <c r="A176" s="76"/>
      <c r="B176" s="87" t="s">
        <v>269</v>
      </c>
      <c r="C176" s="88">
        <v>1</v>
      </c>
      <c r="D176" s="88" t="s">
        <v>6</v>
      </c>
      <c r="E176" s="81">
        <v>55000</v>
      </c>
      <c r="F176" s="81">
        <f>C176*E176</f>
        <v>55000</v>
      </c>
      <c r="G176" s="84">
        <v>12000</v>
      </c>
      <c r="H176" s="84">
        <f>C176*G176</f>
        <v>12000</v>
      </c>
      <c r="I176" s="85">
        <f>F176+H176</f>
        <v>67000</v>
      </c>
      <c r="J176" s="86"/>
    </row>
    <row r="177" spans="1:10">
      <c r="A177" s="76">
        <v>7.2</v>
      </c>
      <c r="B177" s="79" t="s">
        <v>89</v>
      </c>
      <c r="C177" s="80"/>
      <c r="D177" s="80"/>
      <c r="E177" s="81"/>
      <c r="F177" s="82"/>
      <c r="G177" s="83"/>
      <c r="H177" s="84"/>
      <c r="I177" s="85"/>
      <c r="J177" s="86"/>
    </row>
    <row r="178" spans="1:10">
      <c r="A178" s="76"/>
      <c r="B178" s="87" t="s">
        <v>270</v>
      </c>
      <c r="C178" s="88">
        <v>1</v>
      </c>
      <c r="D178" s="88" t="s">
        <v>6</v>
      </c>
      <c r="E178" s="81">
        <v>60000</v>
      </c>
      <c r="F178" s="81">
        <f>C178*E178</f>
        <v>60000</v>
      </c>
      <c r="G178" s="84">
        <v>10000</v>
      </c>
      <c r="H178" s="84">
        <f>C178*G178</f>
        <v>10000</v>
      </c>
      <c r="I178" s="85">
        <f>F178+H178</f>
        <v>70000</v>
      </c>
      <c r="J178" s="86"/>
    </row>
    <row r="179" spans="1:10">
      <c r="A179" s="76"/>
      <c r="B179" s="87" t="s">
        <v>271</v>
      </c>
      <c r="C179" s="88">
        <v>1</v>
      </c>
      <c r="D179" s="88" t="s">
        <v>6</v>
      </c>
      <c r="E179" s="81">
        <v>20000</v>
      </c>
      <c r="F179" s="81">
        <f>C179*E179</f>
        <v>20000</v>
      </c>
      <c r="G179" s="84">
        <v>4000</v>
      </c>
      <c r="H179" s="84">
        <f>C179*G179</f>
        <v>4000</v>
      </c>
      <c r="I179" s="85">
        <f>F179+H179</f>
        <v>24000</v>
      </c>
      <c r="J179" s="86"/>
    </row>
    <row r="180" spans="1:10">
      <c r="A180" s="76">
        <v>7.3</v>
      </c>
      <c r="B180" s="79" t="s">
        <v>126</v>
      </c>
      <c r="C180" s="80"/>
      <c r="D180" s="80"/>
      <c r="E180" s="81"/>
      <c r="F180" s="82"/>
      <c r="G180" s="83"/>
      <c r="H180" s="84"/>
      <c r="I180" s="85"/>
      <c r="J180" s="86"/>
    </row>
    <row r="181" spans="1:10">
      <c r="A181" s="76"/>
      <c r="B181" s="87" t="s">
        <v>272</v>
      </c>
      <c r="C181" s="88">
        <v>1</v>
      </c>
      <c r="D181" s="88" t="s">
        <v>6</v>
      </c>
      <c r="E181" s="81">
        <v>75000</v>
      </c>
      <c r="F181" s="81">
        <f>C181*E181</f>
        <v>75000</v>
      </c>
      <c r="G181" s="84">
        <v>13000</v>
      </c>
      <c r="H181" s="84">
        <f>C181*G181</f>
        <v>13000</v>
      </c>
      <c r="I181" s="85">
        <f>F181+H181</f>
        <v>88000</v>
      </c>
      <c r="J181" s="86"/>
    </row>
    <row r="182" spans="1:10">
      <c r="A182" s="76">
        <v>7.4</v>
      </c>
      <c r="B182" s="79" t="s">
        <v>127</v>
      </c>
      <c r="C182" s="80"/>
      <c r="D182" s="80"/>
      <c r="E182" s="81"/>
      <c r="F182" s="82"/>
      <c r="G182" s="83"/>
      <c r="H182" s="84"/>
      <c r="I182" s="85"/>
      <c r="J182" s="86"/>
    </row>
    <row r="183" spans="1:10">
      <c r="A183" s="76"/>
      <c r="B183" s="87" t="s">
        <v>273</v>
      </c>
      <c r="C183" s="88">
        <v>1</v>
      </c>
      <c r="D183" s="88" t="s">
        <v>6</v>
      </c>
      <c r="E183" s="81">
        <v>40000</v>
      </c>
      <c r="F183" s="81">
        <f>C183*E183</f>
        <v>40000</v>
      </c>
      <c r="G183" s="84">
        <v>10000</v>
      </c>
      <c r="H183" s="84">
        <f>C183*G183</f>
        <v>10000</v>
      </c>
      <c r="I183" s="85">
        <f>F183+H183</f>
        <v>50000</v>
      </c>
      <c r="J183" s="86"/>
    </row>
    <row r="184" spans="1:10">
      <c r="A184" s="76"/>
      <c r="B184" s="87" t="s">
        <v>274</v>
      </c>
      <c r="C184" s="88">
        <v>1</v>
      </c>
      <c r="D184" s="88" t="s">
        <v>6</v>
      </c>
      <c r="E184" s="81">
        <v>40000</v>
      </c>
      <c r="F184" s="81">
        <f>C184*E184</f>
        <v>40000</v>
      </c>
      <c r="G184" s="84">
        <v>10000</v>
      </c>
      <c r="H184" s="84">
        <f>C184*G184</f>
        <v>10000</v>
      </c>
      <c r="I184" s="85">
        <f>F184+H184</f>
        <v>50000</v>
      </c>
      <c r="J184" s="86"/>
    </row>
    <row r="185" spans="1:10">
      <c r="A185" s="76">
        <v>7.5</v>
      </c>
      <c r="B185" s="79" t="s">
        <v>94</v>
      </c>
      <c r="C185" s="80"/>
      <c r="D185" s="80"/>
      <c r="E185" s="81"/>
      <c r="F185" s="82"/>
      <c r="G185" s="83"/>
      <c r="H185" s="84"/>
      <c r="I185" s="85"/>
      <c r="J185" s="86"/>
    </row>
    <row r="186" spans="1:10">
      <c r="A186" s="76"/>
      <c r="B186" s="87" t="s">
        <v>275</v>
      </c>
      <c r="C186" s="88">
        <v>4</v>
      </c>
      <c r="D186" s="88" t="s">
        <v>6</v>
      </c>
      <c r="E186" s="81">
        <v>90000</v>
      </c>
      <c r="F186" s="81">
        <f>C186*E186</f>
        <v>360000</v>
      </c>
      <c r="G186" s="84">
        <v>20000</v>
      </c>
      <c r="H186" s="84">
        <f>C186*G186</f>
        <v>80000</v>
      </c>
      <c r="I186" s="85">
        <f>F186+H186</f>
        <v>440000</v>
      </c>
      <c r="J186" s="86"/>
    </row>
    <row r="187" spans="1:10">
      <c r="A187" s="76"/>
      <c r="B187" s="87" t="s">
        <v>276</v>
      </c>
      <c r="C187" s="88">
        <v>2</v>
      </c>
      <c r="D187" s="88" t="s">
        <v>6</v>
      </c>
      <c r="E187" s="81">
        <v>88000</v>
      </c>
      <c r="F187" s="81">
        <f>C187*E187</f>
        <v>176000</v>
      </c>
      <c r="G187" s="84">
        <v>20000</v>
      </c>
      <c r="H187" s="84">
        <f>C187*G187</f>
        <v>40000</v>
      </c>
      <c r="I187" s="85">
        <f>F187+H187</f>
        <v>216000</v>
      </c>
      <c r="J187" s="86"/>
    </row>
    <row r="188" spans="1:10">
      <c r="A188" s="76"/>
      <c r="B188" s="87" t="s">
        <v>277</v>
      </c>
      <c r="C188" s="88">
        <v>1</v>
      </c>
      <c r="D188" s="88" t="s">
        <v>6</v>
      </c>
      <c r="E188" s="81">
        <v>90000</v>
      </c>
      <c r="F188" s="81">
        <f>C188*E188</f>
        <v>90000</v>
      </c>
      <c r="G188" s="84">
        <v>25000</v>
      </c>
      <c r="H188" s="84">
        <f>C188*G188</f>
        <v>25000</v>
      </c>
      <c r="I188" s="85">
        <f>F188+H188</f>
        <v>115000</v>
      </c>
      <c r="J188" s="86"/>
    </row>
    <row r="189" spans="1:10">
      <c r="A189" s="76"/>
      <c r="B189" s="87" t="s">
        <v>278</v>
      </c>
      <c r="C189" s="88">
        <v>1</v>
      </c>
      <c r="D189" s="88" t="s">
        <v>6</v>
      </c>
      <c r="E189" s="81">
        <v>90000</v>
      </c>
      <c r="F189" s="81">
        <f>C189*E189</f>
        <v>90000</v>
      </c>
      <c r="G189" s="84">
        <v>20000</v>
      </c>
      <c r="H189" s="84">
        <f>C189*G189</f>
        <v>20000</v>
      </c>
      <c r="I189" s="85">
        <f>F189+H189</f>
        <v>110000</v>
      </c>
      <c r="J189" s="86"/>
    </row>
    <row r="190" spans="1:10">
      <c r="A190" s="76">
        <v>7.6</v>
      </c>
      <c r="B190" s="79" t="s">
        <v>102</v>
      </c>
      <c r="C190" s="80"/>
      <c r="D190" s="80"/>
      <c r="E190" s="81"/>
      <c r="F190" s="82"/>
      <c r="G190" s="83"/>
      <c r="H190" s="84"/>
      <c r="I190" s="85"/>
      <c r="J190" s="86"/>
    </row>
    <row r="191" spans="1:10">
      <c r="A191" s="76"/>
      <c r="B191" s="87" t="s">
        <v>279</v>
      </c>
      <c r="C191" s="88">
        <v>1</v>
      </c>
      <c r="D191" s="88" t="s">
        <v>6</v>
      </c>
      <c r="E191" s="81">
        <v>195000</v>
      </c>
      <c r="F191" s="81">
        <f>C191*E191</f>
        <v>195000</v>
      </c>
      <c r="G191" s="84">
        <v>48000</v>
      </c>
      <c r="H191" s="84">
        <f>C191*G191</f>
        <v>48000</v>
      </c>
      <c r="I191" s="85">
        <f>F191+H191</f>
        <v>243000</v>
      </c>
      <c r="J191" s="86"/>
    </row>
    <row r="192" spans="1:10">
      <c r="A192" s="76">
        <v>7.7</v>
      </c>
      <c r="B192" s="79" t="s">
        <v>128</v>
      </c>
      <c r="C192" s="80"/>
      <c r="D192" s="80"/>
      <c r="E192" s="81"/>
      <c r="F192" s="82"/>
      <c r="G192" s="83"/>
      <c r="H192" s="84"/>
      <c r="I192" s="85"/>
      <c r="J192" s="86"/>
    </row>
    <row r="193" spans="1:15">
      <c r="A193" s="76"/>
      <c r="B193" s="87" t="s">
        <v>280</v>
      </c>
      <c r="C193" s="88">
        <v>1</v>
      </c>
      <c r="D193" s="88" t="s">
        <v>6</v>
      </c>
      <c r="E193" s="81">
        <v>40000</v>
      </c>
      <c r="F193" s="81">
        <f>C193*E193</f>
        <v>40000</v>
      </c>
      <c r="G193" s="84">
        <v>5000</v>
      </c>
      <c r="H193" s="84">
        <f>C193*G193</f>
        <v>5000</v>
      </c>
      <c r="I193" s="85">
        <f>F193+H193</f>
        <v>45000</v>
      </c>
      <c r="J193" s="86"/>
    </row>
    <row r="194" spans="1:15">
      <c r="A194" s="76"/>
      <c r="B194" s="87"/>
      <c r="C194" s="88"/>
      <c r="D194" s="88"/>
      <c r="E194" s="81"/>
      <c r="F194" s="81"/>
      <c r="G194" s="84"/>
      <c r="H194" s="84"/>
      <c r="I194" s="85"/>
      <c r="J194" s="86"/>
    </row>
    <row r="195" spans="1:15" ht="24.75" thickBot="1">
      <c r="A195" s="76"/>
      <c r="B195" s="87"/>
      <c r="C195" s="80"/>
      <c r="D195" s="80"/>
      <c r="E195" s="81"/>
      <c r="F195" s="82"/>
      <c r="G195" s="83"/>
      <c r="H195" s="84"/>
      <c r="I195" s="85"/>
      <c r="J195" s="86"/>
    </row>
    <row r="196" spans="1:15" ht="24.75" thickBot="1">
      <c r="A196" s="89"/>
      <c r="B196" s="90" t="s">
        <v>64</v>
      </c>
      <c r="C196" s="91"/>
      <c r="D196" s="91"/>
      <c r="E196" s="92"/>
      <c r="F196" s="92">
        <f>SUM(F172:F195)</f>
        <v>1303000</v>
      </c>
      <c r="G196" s="93"/>
      <c r="H196" s="92">
        <f>SUM(H172:H195)</f>
        <v>289000</v>
      </c>
      <c r="I196" s="92">
        <f>SUM(I172:I195)</f>
        <v>6011728.5</v>
      </c>
      <c r="J196" s="94"/>
    </row>
    <row r="197" spans="1:15">
      <c r="H197" s="69" t="s">
        <v>303</v>
      </c>
    </row>
    <row r="199" spans="1:15" s="152" customFormat="1">
      <c r="A199" s="189" t="str">
        <f>A1</f>
        <v>แบบแสดงรายการ ปริมาณและราคา</v>
      </c>
      <c r="B199" s="189"/>
      <c r="C199" s="189"/>
      <c r="D199" s="189"/>
      <c r="E199" s="189"/>
      <c r="F199" s="189"/>
      <c r="G199" s="189"/>
      <c r="H199" s="189"/>
      <c r="I199" s="189"/>
      <c r="J199" s="189"/>
      <c r="O199" s="154"/>
    </row>
    <row r="200" spans="1:15" s="152" customFormat="1">
      <c r="A200" s="152" t="str">
        <f>A2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D200" s="153"/>
      <c r="E200" s="152" t="str">
        <f>E2</f>
        <v>หน่วยงานเจ้าของโครงการ ภาควิชาสถิติประยุกต์</v>
      </c>
      <c r="G200" s="154"/>
      <c r="I200" s="152" t="s">
        <v>225</v>
      </c>
      <c r="O200" s="154"/>
    </row>
    <row r="201" spans="1:15" s="152" customFormat="1" ht="22.5" customHeight="1">
      <c r="A201" s="152" t="str">
        <f>A3</f>
        <v>สถานที่ก่อสร้าง  ชั้น 5 อาคารคณะวิทยาศาสตร์ประยุกต์</v>
      </c>
      <c r="D201" s="153"/>
      <c r="G201" s="154"/>
      <c r="O201" s="154"/>
    </row>
    <row r="202" spans="1:15" ht="22.5" customHeight="1">
      <c r="A202" s="72" t="s">
        <v>0</v>
      </c>
      <c r="B202" s="72" t="s">
        <v>12</v>
      </c>
      <c r="C202" s="72" t="s">
        <v>3</v>
      </c>
      <c r="D202" s="72" t="s">
        <v>2</v>
      </c>
      <c r="E202" s="190" t="s">
        <v>63</v>
      </c>
      <c r="F202" s="191"/>
      <c r="G202" s="190" t="s">
        <v>17</v>
      </c>
      <c r="H202" s="191"/>
      <c r="I202" s="72" t="s">
        <v>66</v>
      </c>
      <c r="J202" s="73" t="s">
        <v>19</v>
      </c>
    </row>
    <row r="203" spans="1:15">
      <c r="A203" s="74"/>
      <c r="B203" s="75"/>
      <c r="C203" s="75"/>
      <c r="D203" s="75"/>
      <c r="E203" s="76" t="s">
        <v>4</v>
      </c>
      <c r="F203" s="76" t="s">
        <v>16</v>
      </c>
      <c r="G203" s="77" t="s">
        <v>4</v>
      </c>
      <c r="H203" s="76" t="s">
        <v>16</v>
      </c>
      <c r="I203" s="75" t="s">
        <v>17</v>
      </c>
      <c r="J203" s="78"/>
    </row>
    <row r="204" spans="1:15">
      <c r="A204" s="74"/>
      <c r="B204" s="106" t="s">
        <v>21</v>
      </c>
      <c r="C204" s="75"/>
      <c r="D204" s="75"/>
      <c r="E204" s="76"/>
      <c r="F204" s="76"/>
      <c r="G204" s="77"/>
      <c r="H204" s="76"/>
      <c r="I204" s="109">
        <f>I196</f>
        <v>6011728.5</v>
      </c>
      <c r="J204" s="78"/>
    </row>
    <row r="205" spans="1:15">
      <c r="A205" s="76">
        <v>8</v>
      </c>
      <c r="B205" s="79" t="s">
        <v>129</v>
      </c>
      <c r="C205" s="80"/>
      <c r="D205" s="80"/>
      <c r="E205" s="81"/>
      <c r="F205" s="82"/>
      <c r="G205" s="83"/>
      <c r="H205" s="84"/>
      <c r="I205" s="85"/>
      <c r="J205" s="86"/>
    </row>
    <row r="206" spans="1:15">
      <c r="A206" s="76">
        <v>8.1</v>
      </c>
      <c r="B206" s="79" t="s">
        <v>74</v>
      </c>
      <c r="C206" s="80"/>
      <c r="D206" s="80"/>
      <c r="E206" s="81"/>
      <c r="F206" s="82"/>
      <c r="G206" s="83"/>
      <c r="H206" s="84"/>
      <c r="I206" s="85"/>
      <c r="J206" s="86"/>
    </row>
    <row r="207" spans="1:15">
      <c r="A207" s="76"/>
      <c r="B207" s="87" t="s">
        <v>282</v>
      </c>
      <c r="C207" s="88">
        <v>9</v>
      </c>
      <c r="D207" s="88" t="s">
        <v>6</v>
      </c>
      <c r="E207" s="81">
        <v>1200</v>
      </c>
      <c r="F207" s="81">
        <f t="shared" ref="F207:F212" si="9">C207*E207</f>
        <v>10800</v>
      </c>
      <c r="G207" s="84">
        <v>115</v>
      </c>
      <c r="H207" s="84">
        <f t="shared" ref="H207:H212" si="10">C207*G207</f>
        <v>1035</v>
      </c>
      <c r="I207" s="85">
        <f t="shared" ref="I207:I212" si="11">F207+H207</f>
        <v>11835</v>
      </c>
      <c r="J207" s="86"/>
    </row>
    <row r="208" spans="1:15">
      <c r="A208" s="76"/>
      <c r="B208" s="87" t="s">
        <v>130</v>
      </c>
      <c r="C208" s="88">
        <v>3</v>
      </c>
      <c r="D208" s="88" t="s">
        <v>6</v>
      </c>
      <c r="E208" s="96">
        <v>120</v>
      </c>
      <c r="F208" s="81">
        <f t="shared" si="9"/>
        <v>360</v>
      </c>
      <c r="G208" s="97">
        <v>50</v>
      </c>
      <c r="H208" s="84">
        <f t="shared" si="10"/>
        <v>150</v>
      </c>
      <c r="I208" s="85">
        <f t="shared" si="11"/>
        <v>510</v>
      </c>
      <c r="J208" s="86"/>
    </row>
    <row r="209" spans="1:10">
      <c r="A209" s="76"/>
      <c r="B209" s="87" t="s">
        <v>131</v>
      </c>
      <c r="C209" s="80">
        <v>60</v>
      </c>
      <c r="D209" s="80" t="s">
        <v>47</v>
      </c>
      <c r="E209" s="81">
        <v>64</v>
      </c>
      <c r="F209" s="82">
        <f t="shared" si="9"/>
        <v>3840</v>
      </c>
      <c r="G209" s="83">
        <v>24</v>
      </c>
      <c r="H209" s="84">
        <f t="shared" si="10"/>
        <v>1440</v>
      </c>
      <c r="I209" s="85">
        <f t="shared" si="11"/>
        <v>5280</v>
      </c>
      <c r="J209" s="86"/>
    </row>
    <row r="210" spans="1:10">
      <c r="A210" s="76"/>
      <c r="B210" s="87" t="s">
        <v>132</v>
      </c>
      <c r="C210" s="80">
        <v>120</v>
      </c>
      <c r="D210" s="80" t="s">
        <v>47</v>
      </c>
      <c r="E210" s="81">
        <v>44.5</v>
      </c>
      <c r="F210" s="82">
        <f t="shared" si="9"/>
        <v>5340</v>
      </c>
      <c r="G210" s="83">
        <v>22</v>
      </c>
      <c r="H210" s="84">
        <f t="shared" si="10"/>
        <v>2640</v>
      </c>
      <c r="I210" s="85">
        <f t="shared" si="11"/>
        <v>7980</v>
      </c>
      <c r="J210" s="86"/>
    </row>
    <row r="211" spans="1:10">
      <c r="A211" s="76"/>
      <c r="B211" s="87" t="s">
        <v>133</v>
      </c>
      <c r="C211" s="80">
        <v>400</v>
      </c>
      <c r="D211" s="80" t="s">
        <v>47</v>
      </c>
      <c r="E211" s="81">
        <v>12</v>
      </c>
      <c r="F211" s="82">
        <f t="shared" si="9"/>
        <v>4800</v>
      </c>
      <c r="G211" s="83">
        <v>7</v>
      </c>
      <c r="H211" s="84">
        <f t="shared" si="10"/>
        <v>2800</v>
      </c>
      <c r="I211" s="85">
        <f t="shared" si="11"/>
        <v>7600</v>
      </c>
      <c r="J211" s="86"/>
    </row>
    <row r="212" spans="1:10">
      <c r="A212" s="76"/>
      <c r="B212" s="87" t="s">
        <v>134</v>
      </c>
      <c r="C212" s="80">
        <v>1</v>
      </c>
      <c r="D212" s="80" t="s">
        <v>6</v>
      </c>
      <c r="E212" s="81">
        <v>5000</v>
      </c>
      <c r="F212" s="82">
        <f t="shared" si="9"/>
        <v>5000</v>
      </c>
      <c r="G212" s="83">
        <v>0</v>
      </c>
      <c r="H212" s="84">
        <f t="shared" si="10"/>
        <v>0</v>
      </c>
      <c r="I212" s="85">
        <f t="shared" si="11"/>
        <v>5000</v>
      </c>
      <c r="J212" s="86"/>
    </row>
    <row r="213" spans="1:10">
      <c r="A213" s="76"/>
      <c r="B213" s="87" t="s">
        <v>135</v>
      </c>
      <c r="C213" s="80"/>
      <c r="D213" s="80"/>
      <c r="E213" s="81"/>
      <c r="F213" s="82"/>
      <c r="G213" s="83"/>
      <c r="H213" s="84"/>
      <c r="I213" s="85"/>
      <c r="J213" s="86"/>
    </row>
    <row r="214" spans="1:10">
      <c r="A214" s="76">
        <v>8.1999999999999993</v>
      </c>
      <c r="B214" s="79" t="s">
        <v>89</v>
      </c>
      <c r="C214" s="80"/>
      <c r="D214" s="80"/>
      <c r="E214" s="81"/>
      <c r="F214" s="82"/>
      <c r="G214" s="83"/>
      <c r="H214" s="84"/>
      <c r="I214" s="85"/>
      <c r="J214" s="86"/>
    </row>
    <row r="215" spans="1:10">
      <c r="A215" s="76"/>
      <c r="B215" s="87" t="s">
        <v>282</v>
      </c>
      <c r="C215" s="88">
        <v>6</v>
      </c>
      <c r="D215" s="88" t="s">
        <v>6</v>
      </c>
      <c r="E215" s="81">
        <v>1200</v>
      </c>
      <c r="F215" s="81">
        <f t="shared" ref="F215:F220" si="12">C215*E215</f>
        <v>7200</v>
      </c>
      <c r="G215" s="84">
        <v>115</v>
      </c>
      <c r="H215" s="84">
        <f t="shared" ref="H215:H220" si="13">C215*G215</f>
        <v>690</v>
      </c>
      <c r="I215" s="85">
        <f t="shared" ref="I215:I220" si="14">F215+H215</f>
        <v>7890</v>
      </c>
      <c r="J215" s="86"/>
    </row>
    <row r="216" spans="1:10">
      <c r="A216" s="76"/>
      <c r="B216" s="87" t="s">
        <v>130</v>
      </c>
      <c r="C216" s="88">
        <v>2</v>
      </c>
      <c r="D216" s="88" t="s">
        <v>6</v>
      </c>
      <c r="E216" s="96">
        <v>120</v>
      </c>
      <c r="F216" s="81">
        <f t="shared" si="12"/>
        <v>240</v>
      </c>
      <c r="G216" s="97">
        <v>50</v>
      </c>
      <c r="H216" s="84">
        <f t="shared" si="13"/>
        <v>100</v>
      </c>
      <c r="I216" s="85">
        <f t="shared" si="14"/>
        <v>340</v>
      </c>
      <c r="J216" s="86"/>
    </row>
    <row r="217" spans="1:10">
      <c r="A217" s="76"/>
      <c r="B217" s="87" t="s">
        <v>131</v>
      </c>
      <c r="C217" s="80">
        <v>30</v>
      </c>
      <c r="D217" s="80" t="s">
        <v>47</v>
      </c>
      <c r="E217" s="81">
        <v>64</v>
      </c>
      <c r="F217" s="82">
        <f t="shared" si="12"/>
        <v>1920</v>
      </c>
      <c r="G217" s="83">
        <v>24</v>
      </c>
      <c r="H217" s="84">
        <f t="shared" si="13"/>
        <v>720</v>
      </c>
      <c r="I217" s="85">
        <f t="shared" si="14"/>
        <v>2640</v>
      </c>
      <c r="J217" s="86"/>
    </row>
    <row r="218" spans="1:10">
      <c r="A218" s="76"/>
      <c r="B218" s="87" t="s">
        <v>132</v>
      </c>
      <c r="C218" s="80">
        <v>90</v>
      </c>
      <c r="D218" s="80" t="s">
        <v>47</v>
      </c>
      <c r="E218" s="81">
        <v>44.5</v>
      </c>
      <c r="F218" s="82">
        <f t="shared" si="12"/>
        <v>4005</v>
      </c>
      <c r="G218" s="83">
        <v>22</v>
      </c>
      <c r="H218" s="84">
        <f t="shared" si="13"/>
        <v>1980</v>
      </c>
      <c r="I218" s="85">
        <f t="shared" si="14"/>
        <v>5985</v>
      </c>
      <c r="J218" s="86"/>
    </row>
    <row r="219" spans="1:10">
      <c r="A219" s="76"/>
      <c r="B219" s="87" t="s">
        <v>133</v>
      </c>
      <c r="C219" s="80">
        <v>300</v>
      </c>
      <c r="D219" s="80" t="s">
        <v>47</v>
      </c>
      <c r="E219" s="81">
        <v>12</v>
      </c>
      <c r="F219" s="82">
        <f t="shared" si="12"/>
        <v>3600</v>
      </c>
      <c r="G219" s="83">
        <v>7</v>
      </c>
      <c r="H219" s="84">
        <f t="shared" si="13"/>
        <v>2100</v>
      </c>
      <c r="I219" s="85">
        <f t="shared" si="14"/>
        <v>5700</v>
      </c>
      <c r="J219" s="86"/>
    </row>
    <row r="220" spans="1:10">
      <c r="A220" s="76"/>
      <c r="B220" s="87" t="s">
        <v>134</v>
      </c>
      <c r="C220" s="80">
        <v>1</v>
      </c>
      <c r="D220" s="80" t="s">
        <v>6</v>
      </c>
      <c r="E220" s="81">
        <v>3000</v>
      </c>
      <c r="F220" s="82">
        <f t="shared" si="12"/>
        <v>3000</v>
      </c>
      <c r="G220" s="83">
        <v>0</v>
      </c>
      <c r="H220" s="84">
        <f t="shared" si="13"/>
        <v>0</v>
      </c>
      <c r="I220" s="85">
        <f t="shared" si="14"/>
        <v>3000</v>
      </c>
      <c r="J220" s="86"/>
    </row>
    <row r="221" spans="1:10">
      <c r="A221" s="76"/>
      <c r="B221" s="87" t="s">
        <v>135</v>
      </c>
      <c r="C221" s="80"/>
      <c r="D221" s="80"/>
      <c r="E221" s="81"/>
      <c r="F221" s="82"/>
      <c r="G221" s="83"/>
      <c r="H221" s="84"/>
      <c r="I221" s="85"/>
      <c r="J221" s="86"/>
    </row>
    <row r="222" spans="1:10">
      <c r="A222" s="76">
        <v>8.3000000000000007</v>
      </c>
      <c r="B222" s="79" t="s">
        <v>261</v>
      </c>
      <c r="C222" s="80"/>
      <c r="D222" s="80"/>
      <c r="E222" s="81"/>
      <c r="F222" s="82"/>
      <c r="G222" s="83"/>
      <c r="H222" s="84"/>
      <c r="I222" s="85"/>
      <c r="J222" s="86"/>
    </row>
    <row r="223" spans="1:10">
      <c r="A223" s="76"/>
      <c r="B223" s="87" t="s">
        <v>281</v>
      </c>
      <c r="C223" s="88">
        <v>6</v>
      </c>
      <c r="D223" s="88" t="s">
        <v>6</v>
      </c>
      <c r="E223" s="81">
        <v>1200</v>
      </c>
      <c r="F223" s="81">
        <f t="shared" ref="F223:F228" si="15">C223*E223</f>
        <v>7200</v>
      </c>
      <c r="G223" s="84">
        <v>115</v>
      </c>
      <c r="H223" s="84">
        <f t="shared" ref="H223:H228" si="16">C223*G223</f>
        <v>690</v>
      </c>
      <c r="I223" s="85">
        <f t="shared" ref="I223:I228" si="17">F223+H223</f>
        <v>7890</v>
      </c>
      <c r="J223" s="86"/>
    </row>
    <row r="224" spans="1:10">
      <c r="A224" s="76"/>
      <c r="B224" s="87" t="s">
        <v>130</v>
      </c>
      <c r="C224" s="88">
        <v>2</v>
      </c>
      <c r="D224" s="88" t="s">
        <v>6</v>
      </c>
      <c r="E224" s="96">
        <v>120</v>
      </c>
      <c r="F224" s="81">
        <f t="shared" si="15"/>
        <v>240</v>
      </c>
      <c r="G224" s="97">
        <v>50</v>
      </c>
      <c r="H224" s="84">
        <f t="shared" si="16"/>
        <v>100</v>
      </c>
      <c r="I224" s="85">
        <f t="shared" si="17"/>
        <v>340</v>
      </c>
      <c r="J224" s="86"/>
    </row>
    <row r="225" spans="1:15">
      <c r="A225" s="76"/>
      <c r="B225" s="87" t="s">
        <v>132</v>
      </c>
      <c r="C225" s="80">
        <v>90</v>
      </c>
      <c r="D225" s="80" t="s">
        <v>47</v>
      </c>
      <c r="E225" s="81">
        <v>44.5</v>
      </c>
      <c r="F225" s="82">
        <f t="shared" si="15"/>
        <v>4005</v>
      </c>
      <c r="G225" s="83">
        <v>22</v>
      </c>
      <c r="H225" s="84">
        <f t="shared" si="16"/>
        <v>1980</v>
      </c>
      <c r="I225" s="85">
        <f t="shared" si="17"/>
        <v>5985</v>
      </c>
      <c r="J225" s="86"/>
    </row>
    <row r="226" spans="1:15">
      <c r="A226" s="76"/>
      <c r="B226" s="87" t="s">
        <v>133</v>
      </c>
      <c r="C226" s="80">
        <v>300</v>
      </c>
      <c r="D226" s="80" t="s">
        <v>47</v>
      </c>
      <c r="E226" s="81">
        <v>12</v>
      </c>
      <c r="F226" s="82">
        <f t="shared" si="15"/>
        <v>3600</v>
      </c>
      <c r="G226" s="83">
        <v>7</v>
      </c>
      <c r="H226" s="84">
        <f t="shared" si="16"/>
        <v>2100</v>
      </c>
      <c r="I226" s="85">
        <f t="shared" si="17"/>
        <v>5700</v>
      </c>
      <c r="J226" s="86"/>
    </row>
    <row r="227" spans="1:15">
      <c r="A227" s="76"/>
      <c r="B227" s="87" t="s">
        <v>136</v>
      </c>
      <c r="C227" s="80">
        <v>200</v>
      </c>
      <c r="D227" s="80" t="s">
        <v>47</v>
      </c>
      <c r="E227" s="81">
        <v>8</v>
      </c>
      <c r="F227" s="82">
        <f t="shared" si="15"/>
        <v>1600</v>
      </c>
      <c r="G227" s="83">
        <v>5</v>
      </c>
      <c r="H227" s="84">
        <f t="shared" si="16"/>
        <v>1000</v>
      </c>
      <c r="I227" s="85">
        <f t="shared" si="17"/>
        <v>2600</v>
      </c>
      <c r="J227" s="86"/>
    </row>
    <row r="228" spans="1:15">
      <c r="A228" s="76"/>
      <c r="B228" s="87" t="s">
        <v>134</v>
      </c>
      <c r="C228" s="80">
        <v>1</v>
      </c>
      <c r="D228" s="80" t="s">
        <v>6</v>
      </c>
      <c r="E228" s="81">
        <v>3500</v>
      </c>
      <c r="F228" s="82">
        <f t="shared" si="15"/>
        <v>3500</v>
      </c>
      <c r="G228" s="83">
        <v>0</v>
      </c>
      <c r="H228" s="84">
        <f t="shared" si="16"/>
        <v>0</v>
      </c>
      <c r="I228" s="85">
        <f t="shared" si="17"/>
        <v>3500</v>
      </c>
      <c r="J228" s="86"/>
    </row>
    <row r="229" spans="1:15" ht="24.75" thickBot="1">
      <c r="A229" s="76"/>
      <c r="B229" s="87" t="s">
        <v>135</v>
      </c>
      <c r="C229" s="80"/>
      <c r="D229" s="80"/>
      <c r="E229" s="81"/>
      <c r="F229" s="82"/>
      <c r="G229" s="83"/>
      <c r="H229" s="84"/>
      <c r="I229" s="85"/>
      <c r="J229" s="86"/>
    </row>
    <row r="230" spans="1:15" ht="24.75" thickBot="1">
      <c r="A230" s="89"/>
      <c r="B230" s="90" t="s">
        <v>64</v>
      </c>
      <c r="C230" s="91"/>
      <c r="D230" s="91"/>
      <c r="E230" s="92"/>
      <c r="F230" s="92">
        <f ca="1">SUM(F205:F245)</f>
        <v>105695</v>
      </c>
      <c r="G230" s="93"/>
      <c r="H230" s="92">
        <f ca="1">SUM(H205:H245)</f>
        <v>24165</v>
      </c>
      <c r="I230" s="92">
        <f>SUM(I204:I229)</f>
        <v>6101503.5</v>
      </c>
      <c r="J230" s="94"/>
    </row>
    <row r="231" spans="1:15">
      <c r="H231" s="69" t="s">
        <v>302</v>
      </c>
    </row>
    <row r="232" spans="1:15" s="156" customFormat="1">
      <c r="A232" s="198" t="str">
        <f>A1</f>
        <v>แบบแสดงรายการ ปริมาณและราคา</v>
      </c>
      <c r="B232" s="198"/>
      <c r="C232" s="198"/>
      <c r="D232" s="198"/>
      <c r="E232" s="198"/>
      <c r="F232" s="198"/>
      <c r="G232" s="198"/>
      <c r="H232" s="198"/>
      <c r="I232" s="198"/>
      <c r="J232" s="198"/>
      <c r="O232" s="157"/>
    </row>
    <row r="233" spans="1:15" s="152" customFormat="1">
      <c r="A233" s="152" t="str">
        <f>A2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D233" s="153"/>
      <c r="E233" s="152" t="str">
        <f>E2</f>
        <v>หน่วยงานเจ้าของโครงการ ภาควิชาสถิติประยุกต์</v>
      </c>
      <c r="G233" s="154"/>
      <c r="I233" s="152" t="s">
        <v>226</v>
      </c>
      <c r="O233" s="154"/>
    </row>
    <row r="234" spans="1:15" s="152" customFormat="1" ht="22.5" customHeight="1">
      <c r="A234" s="152" t="str">
        <f>A3</f>
        <v>สถานที่ก่อสร้าง  ชั้น 5 อาคารคณะวิทยาศาสตร์ประยุกต์</v>
      </c>
      <c r="D234" s="153"/>
      <c r="G234" s="154"/>
      <c r="O234" s="154"/>
    </row>
    <row r="235" spans="1:15" ht="21.75" customHeight="1"/>
    <row r="236" spans="1:15" ht="22.5" customHeight="1">
      <c r="A236" s="72" t="s">
        <v>0</v>
      </c>
      <c r="B236" s="72" t="s">
        <v>12</v>
      </c>
      <c r="C236" s="72" t="s">
        <v>3</v>
      </c>
      <c r="D236" s="72" t="s">
        <v>2</v>
      </c>
      <c r="E236" s="190" t="s">
        <v>63</v>
      </c>
      <c r="F236" s="191"/>
      <c r="G236" s="190" t="s">
        <v>17</v>
      </c>
      <c r="H236" s="191"/>
      <c r="I236" s="72" t="s">
        <v>66</v>
      </c>
      <c r="J236" s="73" t="s">
        <v>19</v>
      </c>
    </row>
    <row r="237" spans="1:15">
      <c r="A237" s="74"/>
      <c r="B237" s="75"/>
      <c r="C237" s="75"/>
      <c r="D237" s="75"/>
      <c r="E237" s="76" t="s">
        <v>4</v>
      </c>
      <c r="F237" s="76" t="s">
        <v>16</v>
      </c>
      <c r="G237" s="77" t="s">
        <v>4</v>
      </c>
      <c r="H237" s="76" t="s">
        <v>16</v>
      </c>
      <c r="I237" s="75" t="s">
        <v>17</v>
      </c>
      <c r="J237" s="78"/>
    </row>
    <row r="238" spans="1:15">
      <c r="A238" s="76"/>
      <c r="B238" s="79" t="s">
        <v>21</v>
      </c>
      <c r="C238" s="88"/>
      <c r="D238" s="88"/>
      <c r="E238" s="81"/>
      <c r="F238" s="81">
        <f ca="1">F230</f>
        <v>105695</v>
      </c>
      <c r="G238" s="83"/>
      <c r="H238" s="84">
        <f ca="1">H230</f>
        <v>24165</v>
      </c>
      <c r="I238" s="110">
        <f>I230</f>
        <v>6101503.5</v>
      </c>
      <c r="J238" s="86"/>
    </row>
    <row r="239" spans="1:15">
      <c r="A239" s="76">
        <v>8.4</v>
      </c>
      <c r="B239" s="79" t="s">
        <v>127</v>
      </c>
      <c r="C239" s="80"/>
      <c r="D239" s="80"/>
      <c r="E239" s="81"/>
      <c r="F239" s="82"/>
      <c r="G239" s="83"/>
      <c r="H239" s="84"/>
      <c r="I239" s="85"/>
      <c r="J239" s="86"/>
    </row>
    <row r="240" spans="1:15">
      <c r="A240" s="76"/>
      <c r="B240" s="87" t="s">
        <v>282</v>
      </c>
      <c r="C240" s="88">
        <v>4</v>
      </c>
      <c r="D240" s="88" t="s">
        <v>6</v>
      </c>
      <c r="E240" s="81">
        <v>1200</v>
      </c>
      <c r="F240" s="81">
        <f>C240*E240</f>
        <v>4800</v>
      </c>
      <c r="G240" s="84">
        <v>115</v>
      </c>
      <c r="H240" s="84">
        <f>C240*G240</f>
        <v>460</v>
      </c>
      <c r="I240" s="85">
        <f>F240+H240</f>
        <v>5260</v>
      </c>
      <c r="J240" s="86"/>
    </row>
    <row r="241" spans="1:10">
      <c r="A241" s="76"/>
      <c r="B241" s="87" t="s">
        <v>130</v>
      </c>
      <c r="C241" s="88">
        <v>2</v>
      </c>
      <c r="D241" s="88" t="s">
        <v>6</v>
      </c>
      <c r="E241" s="96">
        <v>120</v>
      </c>
      <c r="F241" s="81">
        <f>C241*E241</f>
        <v>240</v>
      </c>
      <c r="G241" s="97">
        <v>50</v>
      </c>
      <c r="H241" s="84">
        <f>C241*G241</f>
        <v>100</v>
      </c>
      <c r="I241" s="85">
        <f>F241+H241</f>
        <v>340</v>
      </c>
      <c r="J241" s="86"/>
    </row>
    <row r="242" spans="1:10">
      <c r="A242" s="76"/>
      <c r="B242" s="87" t="s">
        <v>132</v>
      </c>
      <c r="C242" s="80">
        <v>90</v>
      </c>
      <c r="D242" s="80" t="s">
        <v>47</v>
      </c>
      <c r="E242" s="81">
        <v>44.5</v>
      </c>
      <c r="F242" s="82">
        <f>C242*E242</f>
        <v>4005</v>
      </c>
      <c r="G242" s="83">
        <v>22</v>
      </c>
      <c r="H242" s="84">
        <f>C242*G242</f>
        <v>1980</v>
      </c>
      <c r="I242" s="85">
        <f>F242+H242</f>
        <v>5985</v>
      </c>
      <c r="J242" s="86"/>
    </row>
    <row r="243" spans="1:10">
      <c r="A243" s="76"/>
      <c r="B243" s="87" t="s">
        <v>133</v>
      </c>
      <c r="C243" s="80">
        <v>300</v>
      </c>
      <c r="D243" s="80" t="s">
        <v>47</v>
      </c>
      <c r="E243" s="81">
        <v>12</v>
      </c>
      <c r="F243" s="82">
        <f>C243*E243</f>
        <v>3600</v>
      </c>
      <c r="G243" s="83">
        <v>7</v>
      </c>
      <c r="H243" s="84">
        <f>C243*G243</f>
        <v>2100</v>
      </c>
      <c r="I243" s="85">
        <f>F243+H243</f>
        <v>5700</v>
      </c>
      <c r="J243" s="86"/>
    </row>
    <row r="244" spans="1:10">
      <c r="A244" s="76"/>
      <c r="B244" s="87" t="s">
        <v>134</v>
      </c>
      <c r="C244" s="80">
        <v>1</v>
      </c>
      <c r="D244" s="80" t="s">
        <v>6</v>
      </c>
      <c r="E244" s="81">
        <v>2800</v>
      </c>
      <c r="F244" s="82">
        <f>C244*E244</f>
        <v>2800</v>
      </c>
      <c r="G244" s="83">
        <v>0</v>
      </c>
      <c r="H244" s="84">
        <f>C244*G244</f>
        <v>0</v>
      </c>
      <c r="I244" s="85">
        <f>F244+H244</f>
        <v>2800</v>
      </c>
      <c r="J244" s="86"/>
    </row>
    <row r="245" spans="1:10">
      <c r="A245" s="76"/>
      <c r="B245" s="87" t="s">
        <v>135</v>
      </c>
      <c r="C245" s="80"/>
      <c r="D245" s="80"/>
      <c r="E245" s="81"/>
      <c r="F245" s="82"/>
      <c r="G245" s="83"/>
      <c r="H245" s="84"/>
      <c r="I245" s="85"/>
      <c r="J245" s="86"/>
    </row>
    <row r="246" spans="1:10">
      <c r="A246" s="76">
        <v>8.5</v>
      </c>
      <c r="B246" s="79" t="s">
        <v>137</v>
      </c>
      <c r="C246" s="80"/>
      <c r="D246" s="80"/>
      <c r="E246" s="81"/>
      <c r="F246" s="82"/>
      <c r="G246" s="83"/>
      <c r="H246" s="84"/>
      <c r="I246" s="85"/>
      <c r="J246" s="86"/>
    </row>
    <row r="247" spans="1:10">
      <c r="A247" s="76"/>
      <c r="B247" s="87" t="s">
        <v>283</v>
      </c>
      <c r="C247" s="88">
        <v>52</v>
      </c>
      <c r="D247" s="88" t="s">
        <v>6</v>
      </c>
      <c r="E247" s="81">
        <v>3150</v>
      </c>
      <c r="F247" s="81">
        <f t="shared" ref="F247:F255" si="18">C247*E247</f>
        <v>163800</v>
      </c>
      <c r="G247" s="84">
        <v>135</v>
      </c>
      <c r="H247" s="84">
        <f t="shared" ref="H247:H255" si="19">C247*G247</f>
        <v>7020</v>
      </c>
      <c r="I247" s="85">
        <f t="shared" ref="I247:I255" si="20">F247+H247</f>
        <v>170820</v>
      </c>
      <c r="J247" s="86"/>
    </row>
    <row r="248" spans="1:10">
      <c r="A248" s="76"/>
      <c r="B248" s="87" t="s">
        <v>282</v>
      </c>
      <c r="C248" s="88">
        <v>30</v>
      </c>
      <c r="D248" s="88" t="s">
        <v>6</v>
      </c>
      <c r="E248" s="81">
        <v>1200</v>
      </c>
      <c r="F248" s="81">
        <f t="shared" si="18"/>
        <v>36000</v>
      </c>
      <c r="G248" s="84">
        <v>115</v>
      </c>
      <c r="H248" s="84">
        <f t="shared" si="19"/>
        <v>3450</v>
      </c>
      <c r="I248" s="85">
        <f t="shared" si="20"/>
        <v>39450</v>
      </c>
      <c r="J248" s="86"/>
    </row>
    <row r="249" spans="1:10">
      <c r="A249" s="76"/>
      <c r="B249" s="87" t="s">
        <v>130</v>
      </c>
      <c r="C249" s="88">
        <v>35</v>
      </c>
      <c r="D249" s="88" t="s">
        <v>6</v>
      </c>
      <c r="E249" s="96">
        <v>120</v>
      </c>
      <c r="F249" s="81">
        <f t="shared" si="18"/>
        <v>4200</v>
      </c>
      <c r="G249" s="97">
        <v>50</v>
      </c>
      <c r="H249" s="84">
        <f t="shared" si="19"/>
        <v>1750</v>
      </c>
      <c r="I249" s="85">
        <f t="shared" si="20"/>
        <v>5950</v>
      </c>
      <c r="J249" s="86"/>
    </row>
    <row r="250" spans="1:10">
      <c r="A250" s="76"/>
      <c r="B250" s="87" t="s">
        <v>138</v>
      </c>
      <c r="C250" s="80">
        <v>80</v>
      </c>
      <c r="D250" s="80" t="s">
        <v>47</v>
      </c>
      <c r="E250" s="81">
        <v>200</v>
      </c>
      <c r="F250" s="82">
        <f t="shared" si="18"/>
        <v>16000</v>
      </c>
      <c r="G250" s="83">
        <v>45</v>
      </c>
      <c r="H250" s="84">
        <f t="shared" si="19"/>
        <v>3600</v>
      </c>
      <c r="I250" s="85">
        <f t="shared" si="20"/>
        <v>19600</v>
      </c>
      <c r="J250" s="86"/>
    </row>
    <row r="251" spans="1:10">
      <c r="A251" s="76"/>
      <c r="B251" s="87" t="s">
        <v>131</v>
      </c>
      <c r="C251" s="80">
        <v>120</v>
      </c>
      <c r="D251" s="80" t="s">
        <v>47</v>
      </c>
      <c r="E251" s="81">
        <v>64</v>
      </c>
      <c r="F251" s="82">
        <f t="shared" si="18"/>
        <v>7680</v>
      </c>
      <c r="G251" s="83">
        <v>24</v>
      </c>
      <c r="H251" s="84">
        <f t="shared" si="19"/>
        <v>2880</v>
      </c>
      <c r="I251" s="85">
        <f t="shared" si="20"/>
        <v>10560</v>
      </c>
      <c r="J251" s="86"/>
    </row>
    <row r="252" spans="1:10">
      <c r="A252" s="76"/>
      <c r="B252" s="87" t="s">
        <v>132</v>
      </c>
      <c r="C252" s="80">
        <v>600</v>
      </c>
      <c r="D252" s="80" t="s">
        <v>47</v>
      </c>
      <c r="E252" s="81">
        <v>44.5</v>
      </c>
      <c r="F252" s="82">
        <f t="shared" si="18"/>
        <v>26700</v>
      </c>
      <c r="G252" s="83">
        <v>22</v>
      </c>
      <c r="H252" s="84">
        <f t="shared" si="19"/>
        <v>13200</v>
      </c>
      <c r="I252" s="85">
        <f t="shared" si="20"/>
        <v>39900</v>
      </c>
      <c r="J252" s="86"/>
    </row>
    <row r="253" spans="1:10">
      <c r="A253" s="76"/>
      <c r="B253" s="87" t="s">
        <v>133</v>
      </c>
      <c r="C253" s="80">
        <v>4000</v>
      </c>
      <c r="D253" s="80" t="s">
        <v>47</v>
      </c>
      <c r="E253" s="81">
        <v>12</v>
      </c>
      <c r="F253" s="82">
        <f t="shared" si="18"/>
        <v>48000</v>
      </c>
      <c r="G253" s="83">
        <v>7</v>
      </c>
      <c r="H253" s="84">
        <f t="shared" si="19"/>
        <v>28000</v>
      </c>
      <c r="I253" s="85">
        <f t="shared" si="20"/>
        <v>76000</v>
      </c>
      <c r="J253" s="86"/>
    </row>
    <row r="254" spans="1:10">
      <c r="A254" s="76"/>
      <c r="B254" s="87" t="s">
        <v>136</v>
      </c>
      <c r="C254" s="80">
        <v>2000</v>
      </c>
      <c r="D254" s="80" t="s">
        <v>47</v>
      </c>
      <c r="E254" s="81">
        <v>8</v>
      </c>
      <c r="F254" s="82">
        <f t="shared" si="18"/>
        <v>16000</v>
      </c>
      <c r="G254" s="83">
        <v>5</v>
      </c>
      <c r="H254" s="84">
        <f t="shared" si="19"/>
        <v>10000</v>
      </c>
      <c r="I254" s="85">
        <f t="shared" si="20"/>
        <v>26000</v>
      </c>
      <c r="J254" s="86"/>
    </row>
    <row r="255" spans="1:10">
      <c r="A255" s="76"/>
      <c r="B255" s="87" t="s">
        <v>134</v>
      </c>
      <c r="C255" s="80">
        <v>1</v>
      </c>
      <c r="D255" s="80" t="s">
        <v>6</v>
      </c>
      <c r="E255" s="81">
        <v>40000</v>
      </c>
      <c r="F255" s="82">
        <f t="shared" si="18"/>
        <v>40000</v>
      </c>
      <c r="G255" s="83">
        <v>0</v>
      </c>
      <c r="H255" s="84">
        <f t="shared" si="19"/>
        <v>0</v>
      </c>
      <c r="I255" s="85">
        <f t="shared" si="20"/>
        <v>40000</v>
      </c>
      <c r="J255" s="86"/>
    </row>
    <row r="256" spans="1:10">
      <c r="A256" s="76"/>
      <c r="B256" s="87" t="s">
        <v>135</v>
      </c>
      <c r="C256" s="80"/>
      <c r="D256" s="80"/>
      <c r="E256" s="81"/>
      <c r="F256" s="82"/>
      <c r="G256" s="83"/>
      <c r="H256" s="84"/>
      <c r="I256" s="85"/>
      <c r="J256" s="86"/>
    </row>
    <row r="257" spans="1:15">
      <c r="A257" s="76"/>
      <c r="B257" s="87"/>
      <c r="C257" s="80"/>
      <c r="D257" s="80"/>
      <c r="E257" s="81"/>
      <c r="F257" s="82"/>
      <c r="G257" s="83"/>
      <c r="H257" s="84"/>
      <c r="I257" s="85"/>
      <c r="J257" s="86"/>
    </row>
    <row r="258" spans="1:15">
      <c r="A258" s="76"/>
      <c r="B258" s="87"/>
      <c r="C258" s="80"/>
      <c r="D258" s="80"/>
      <c r="E258" s="81"/>
      <c r="F258" s="82"/>
      <c r="G258" s="83"/>
      <c r="H258" s="84"/>
      <c r="I258" s="85"/>
      <c r="J258" s="86"/>
    </row>
    <row r="259" spans="1:15">
      <c r="A259" s="76"/>
      <c r="B259" s="87"/>
      <c r="C259" s="80"/>
      <c r="D259" s="80"/>
      <c r="E259" s="81"/>
      <c r="F259" s="82"/>
      <c r="G259" s="83"/>
      <c r="H259" s="84"/>
      <c r="I259" s="85"/>
      <c r="J259" s="86"/>
    </row>
    <row r="260" spans="1:15">
      <c r="A260" s="76"/>
      <c r="B260" s="87"/>
      <c r="C260" s="80"/>
      <c r="D260" s="80"/>
      <c r="E260" s="81"/>
      <c r="F260" s="82"/>
      <c r="G260" s="83"/>
      <c r="H260" s="84"/>
      <c r="I260" s="85"/>
      <c r="J260" s="86"/>
    </row>
    <row r="261" spans="1:15">
      <c r="A261" s="76"/>
      <c r="B261" s="87"/>
      <c r="C261" s="80"/>
      <c r="D261" s="80"/>
      <c r="E261" s="81"/>
      <c r="F261" s="82"/>
      <c r="G261" s="83"/>
      <c r="H261" s="84"/>
      <c r="I261" s="85"/>
      <c r="J261" s="86"/>
    </row>
    <row r="262" spans="1:15" ht="24.75" thickBot="1">
      <c r="A262" s="72"/>
      <c r="B262" s="162"/>
      <c r="C262" s="163"/>
      <c r="D262" s="163"/>
      <c r="E262" s="164"/>
      <c r="F262" s="165"/>
      <c r="G262" s="166"/>
      <c r="H262" s="167"/>
      <c r="I262" s="168"/>
      <c r="J262" s="169"/>
    </row>
    <row r="263" spans="1:15" ht="24.75" thickBot="1">
      <c r="A263" s="89"/>
      <c r="B263" s="90" t="s">
        <v>64</v>
      </c>
      <c r="C263" s="91"/>
      <c r="D263" s="91"/>
      <c r="E263" s="92"/>
      <c r="F263" s="92">
        <f ca="1">SUM(F239:F279)</f>
        <v>105695</v>
      </c>
      <c r="G263" s="93"/>
      <c r="H263" s="92">
        <f ca="1">SUM(H239:H279)</f>
        <v>24165</v>
      </c>
      <c r="I263" s="92">
        <f>SUM(I238:I262)</f>
        <v>6549868.5</v>
      </c>
      <c r="J263" s="94"/>
    </row>
    <row r="264" spans="1:15">
      <c r="A264" s="158"/>
      <c r="B264" s="159"/>
      <c r="C264" s="160"/>
      <c r="D264" s="160"/>
      <c r="E264" s="161"/>
      <c r="F264" s="161"/>
      <c r="G264" s="157"/>
      <c r="H264" s="69" t="s">
        <v>304</v>
      </c>
      <c r="I264" s="161"/>
      <c r="J264" s="156"/>
    </row>
    <row r="265" spans="1:15" s="156" customFormat="1">
      <c r="A265" s="198" t="str">
        <f>A1</f>
        <v>แบบแสดงรายการ ปริมาณและราคา</v>
      </c>
      <c r="B265" s="198"/>
      <c r="C265" s="198"/>
      <c r="D265" s="198"/>
      <c r="E265" s="198"/>
      <c r="F265" s="198"/>
      <c r="G265" s="198"/>
      <c r="H265" s="198"/>
      <c r="I265" s="198"/>
      <c r="J265" s="198"/>
      <c r="O265" s="157"/>
    </row>
    <row r="266" spans="1:15" s="152" customFormat="1">
      <c r="A266" s="152" t="str">
        <f>A35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D266" s="153"/>
      <c r="E266" s="152" t="str">
        <f>E2</f>
        <v>หน่วยงานเจ้าของโครงการ ภาควิชาสถิติประยุกต์</v>
      </c>
      <c r="G266" s="154"/>
      <c r="I266" s="152" t="s">
        <v>226</v>
      </c>
      <c r="O266" s="154"/>
    </row>
    <row r="267" spans="1:15" s="152" customFormat="1" ht="22.5" customHeight="1">
      <c r="A267" s="152" t="str">
        <f>A36</f>
        <v>สถานที่ก่อสร้าง  ชั้น 5 อาคารคณะวิทยาศาสตร์ประยุกต์</v>
      </c>
      <c r="D267" s="153"/>
      <c r="G267" s="154"/>
      <c r="O267" s="154"/>
    </row>
    <row r="268" spans="1:15" ht="21.75" customHeight="1"/>
    <row r="269" spans="1:15" ht="22.5" customHeight="1">
      <c r="A269" s="72" t="s">
        <v>0</v>
      </c>
      <c r="B269" s="72" t="s">
        <v>12</v>
      </c>
      <c r="C269" s="72" t="s">
        <v>3</v>
      </c>
      <c r="D269" s="72" t="s">
        <v>2</v>
      </c>
      <c r="E269" s="190" t="s">
        <v>63</v>
      </c>
      <c r="F269" s="191"/>
      <c r="G269" s="190" t="s">
        <v>17</v>
      </c>
      <c r="H269" s="191"/>
      <c r="I269" s="72" t="s">
        <v>66</v>
      </c>
      <c r="J269" s="73" t="s">
        <v>19</v>
      </c>
    </row>
    <row r="270" spans="1:15">
      <c r="A270" s="74"/>
      <c r="B270" s="75"/>
      <c r="C270" s="75"/>
      <c r="D270" s="75"/>
      <c r="E270" s="76" t="s">
        <v>4</v>
      </c>
      <c r="F270" s="76" t="s">
        <v>16</v>
      </c>
      <c r="G270" s="77" t="s">
        <v>4</v>
      </c>
      <c r="H270" s="76" t="s">
        <v>16</v>
      </c>
      <c r="I270" s="75" t="s">
        <v>17</v>
      </c>
      <c r="J270" s="78"/>
    </row>
    <row r="271" spans="1:15">
      <c r="A271" s="76"/>
      <c r="B271" s="79" t="s">
        <v>21</v>
      </c>
      <c r="C271" s="88"/>
      <c r="D271" s="88"/>
      <c r="E271" s="81"/>
      <c r="F271" s="81">
        <f>F262</f>
        <v>0</v>
      </c>
      <c r="G271" s="83"/>
      <c r="H271" s="84">
        <f>H262</f>
        <v>0</v>
      </c>
      <c r="I271" s="110">
        <f>I263</f>
        <v>6549868.5</v>
      </c>
      <c r="J271" s="86"/>
    </row>
    <row r="272" spans="1:15">
      <c r="A272" s="76">
        <v>8.6</v>
      </c>
      <c r="B272" s="79" t="s">
        <v>102</v>
      </c>
      <c r="C272" s="80"/>
      <c r="D272" s="80"/>
      <c r="E272" s="81"/>
      <c r="F272" s="82"/>
      <c r="G272" s="83"/>
      <c r="H272" s="84"/>
      <c r="I272" s="85"/>
      <c r="J272" s="86"/>
    </row>
    <row r="273" spans="1:10">
      <c r="A273" s="76"/>
      <c r="B273" s="87" t="s">
        <v>282</v>
      </c>
      <c r="C273" s="88">
        <v>11</v>
      </c>
      <c r="D273" s="88" t="s">
        <v>6</v>
      </c>
      <c r="E273" s="81">
        <v>2000</v>
      </c>
      <c r="F273" s="81">
        <f t="shared" ref="F273:F281" si="21">C273*E273</f>
        <v>22000</v>
      </c>
      <c r="G273" s="84">
        <v>115</v>
      </c>
      <c r="H273" s="84">
        <f t="shared" ref="H273:H281" si="22">C273*G273</f>
        <v>1265</v>
      </c>
      <c r="I273" s="85">
        <f t="shared" ref="I273:I281" si="23">F273+H273</f>
        <v>23265</v>
      </c>
      <c r="J273" s="86"/>
    </row>
    <row r="274" spans="1:10">
      <c r="A274" s="76"/>
      <c r="B274" s="87" t="s">
        <v>284</v>
      </c>
      <c r="C274" s="80">
        <v>34</v>
      </c>
      <c r="D274" s="88" t="s">
        <v>6</v>
      </c>
      <c r="E274" s="81">
        <v>1800</v>
      </c>
      <c r="F274" s="82">
        <f t="shared" si="21"/>
        <v>61200</v>
      </c>
      <c r="G274" s="83">
        <v>115</v>
      </c>
      <c r="H274" s="84">
        <f t="shared" si="22"/>
        <v>3910</v>
      </c>
      <c r="I274" s="85">
        <f t="shared" si="23"/>
        <v>65110</v>
      </c>
      <c r="J274" s="86"/>
    </row>
    <row r="275" spans="1:10">
      <c r="A275" s="76"/>
      <c r="B275" s="87" t="s">
        <v>139</v>
      </c>
      <c r="C275" s="80">
        <v>1</v>
      </c>
      <c r="D275" s="88" t="s">
        <v>6</v>
      </c>
      <c r="E275" s="96">
        <v>150000</v>
      </c>
      <c r="F275" s="82">
        <f t="shared" si="21"/>
        <v>150000</v>
      </c>
      <c r="G275" s="83">
        <v>15000</v>
      </c>
      <c r="H275" s="84">
        <f t="shared" si="22"/>
        <v>15000</v>
      </c>
      <c r="I275" s="85">
        <f t="shared" si="23"/>
        <v>165000</v>
      </c>
      <c r="J275" s="86"/>
    </row>
    <row r="276" spans="1:10">
      <c r="A276" s="76"/>
      <c r="B276" s="87" t="s">
        <v>138</v>
      </c>
      <c r="C276" s="80">
        <v>20</v>
      </c>
      <c r="D276" s="80" t="s">
        <v>47</v>
      </c>
      <c r="E276" s="81">
        <v>200</v>
      </c>
      <c r="F276" s="82">
        <f t="shared" si="21"/>
        <v>4000</v>
      </c>
      <c r="G276" s="83">
        <v>45</v>
      </c>
      <c r="H276" s="84">
        <f t="shared" si="22"/>
        <v>900</v>
      </c>
      <c r="I276" s="85">
        <f t="shared" si="23"/>
        <v>4900</v>
      </c>
      <c r="J276" s="86"/>
    </row>
    <row r="277" spans="1:10">
      <c r="A277" s="76"/>
      <c r="B277" s="87" t="s">
        <v>131</v>
      </c>
      <c r="C277" s="80">
        <v>60</v>
      </c>
      <c r="D277" s="80" t="s">
        <v>47</v>
      </c>
      <c r="E277" s="81">
        <v>64</v>
      </c>
      <c r="F277" s="82">
        <f t="shared" si="21"/>
        <v>3840</v>
      </c>
      <c r="G277" s="83">
        <v>24</v>
      </c>
      <c r="H277" s="84">
        <f t="shared" si="22"/>
        <v>1440</v>
      </c>
      <c r="I277" s="85">
        <f t="shared" si="23"/>
        <v>5280</v>
      </c>
      <c r="J277" s="86"/>
    </row>
    <row r="278" spans="1:10">
      <c r="A278" s="76"/>
      <c r="B278" s="87" t="s">
        <v>132</v>
      </c>
      <c r="C278" s="80">
        <v>300</v>
      </c>
      <c r="D278" s="80" t="s">
        <v>47</v>
      </c>
      <c r="E278" s="81">
        <v>44.5</v>
      </c>
      <c r="F278" s="82">
        <f t="shared" si="21"/>
        <v>13350</v>
      </c>
      <c r="G278" s="83">
        <v>22</v>
      </c>
      <c r="H278" s="84">
        <f t="shared" si="22"/>
        <v>6600</v>
      </c>
      <c r="I278" s="85">
        <f t="shared" si="23"/>
        <v>19950</v>
      </c>
      <c r="J278" s="86"/>
    </row>
    <row r="279" spans="1:10">
      <c r="A279" s="76"/>
      <c r="B279" s="87" t="s">
        <v>133</v>
      </c>
      <c r="C279" s="80">
        <v>2000</v>
      </c>
      <c r="D279" s="80" t="s">
        <v>47</v>
      </c>
      <c r="E279" s="81">
        <v>12</v>
      </c>
      <c r="F279" s="82">
        <f t="shared" si="21"/>
        <v>24000</v>
      </c>
      <c r="G279" s="83">
        <v>7</v>
      </c>
      <c r="H279" s="84">
        <f t="shared" si="22"/>
        <v>14000</v>
      </c>
      <c r="I279" s="85">
        <f t="shared" si="23"/>
        <v>38000</v>
      </c>
      <c r="J279" s="86"/>
    </row>
    <row r="280" spans="1:10">
      <c r="A280" s="76"/>
      <c r="B280" s="87" t="s">
        <v>136</v>
      </c>
      <c r="C280" s="80">
        <v>1000</v>
      </c>
      <c r="D280" s="80" t="s">
        <v>47</v>
      </c>
      <c r="E280" s="81">
        <v>8</v>
      </c>
      <c r="F280" s="82">
        <f t="shared" si="21"/>
        <v>8000</v>
      </c>
      <c r="G280" s="83">
        <v>5</v>
      </c>
      <c r="H280" s="84">
        <f t="shared" si="22"/>
        <v>5000</v>
      </c>
      <c r="I280" s="85">
        <f t="shared" si="23"/>
        <v>13000</v>
      </c>
      <c r="J280" s="86"/>
    </row>
    <row r="281" spans="1:10">
      <c r="A281" s="76"/>
      <c r="B281" s="87" t="s">
        <v>134</v>
      </c>
      <c r="C281" s="80">
        <v>1</v>
      </c>
      <c r="D281" s="80" t="s">
        <v>6</v>
      </c>
      <c r="E281" s="81">
        <v>30000</v>
      </c>
      <c r="F281" s="82">
        <f t="shared" si="21"/>
        <v>30000</v>
      </c>
      <c r="G281" s="83">
        <v>0</v>
      </c>
      <c r="H281" s="84">
        <f t="shared" si="22"/>
        <v>0</v>
      </c>
      <c r="I281" s="85">
        <f t="shared" si="23"/>
        <v>30000</v>
      </c>
      <c r="J281" s="86"/>
    </row>
    <row r="282" spans="1:10">
      <c r="A282" s="76"/>
      <c r="B282" s="87" t="s">
        <v>135</v>
      </c>
      <c r="C282" s="80"/>
      <c r="D282" s="80"/>
      <c r="E282" s="81"/>
      <c r="F282" s="82"/>
      <c r="G282" s="83"/>
      <c r="H282" s="84"/>
      <c r="I282" s="85"/>
      <c r="J282" s="86"/>
    </row>
    <row r="283" spans="1:10">
      <c r="A283" s="76">
        <v>8.6999999999999993</v>
      </c>
      <c r="B283" s="79" t="s">
        <v>113</v>
      </c>
      <c r="C283" s="80"/>
      <c r="D283" s="80"/>
      <c r="E283" s="81"/>
      <c r="F283" s="82"/>
      <c r="G283" s="83"/>
      <c r="H283" s="84"/>
      <c r="I283" s="85"/>
      <c r="J283" s="86"/>
    </row>
    <row r="284" spans="1:10">
      <c r="A284" s="76"/>
      <c r="B284" s="87" t="s">
        <v>282</v>
      </c>
      <c r="C284" s="88">
        <v>2</v>
      </c>
      <c r="D284" s="88" t="s">
        <v>6</v>
      </c>
      <c r="E284" s="81">
        <v>1200</v>
      </c>
      <c r="F284" s="81">
        <f t="shared" ref="F284:F289" si="24">C284*E284</f>
        <v>2400</v>
      </c>
      <c r="G284" s="84">
        <v>115</v>
      </c>
      <c r="H284" s="84">
        <f t="shared" ref="H284:H289" si="25">C284*G284</f>
        <v>230</v>
      </c>
      <c r="I284" s="85">
        <f t="shared" ref="I284:I289" si="26">F284+H284</f>
        <v>2630</v>
      </c>
      <c r="J284" s="86"/>
    </row>
    <row r="285" spans="1:10">
      <c r="A285" s="76"/>
      <c r="B285" s="87" t="s">
        <v>130</v>
      </c>
      <c r="C285" s="88">
        <v>2</v>
      </c>
      <c r="D285" s="88" t="s">
        <v>6</v>
      </c>
      <c r="E285" s="96">
        <v>120</v>
      </c>
      <c r="F285" s="81">
        <f t="shared" si="24"/>
        <v>240</v>
      </c>
      <c r="G285" s="97">
        <v>50</v>
      </c>
      <c r="H285" s="84">
        <f t="shared" si="25"/>
        <v>100</v>
      </c>
      <c r="I285" s="85">
        <f t="shared" si="26"/>
        <v>340</v>
      </c>
      <c r="J285" s="86"/>
    </row>
    <row r="286" spans="1:10">
      <c r="A286" s="76"/>
      <c r="B286" s="87" t="s">
        <v>132</v>
      </c>
      <c r="C286" s="80">
        <v>60</v>
      </c>
      <c r="D286" s="80" t="s">
        <v>47</v>
      </c>
      <c r="E286" s="81">
        <v>44.5</v>
      </c>
      <c r="F286" s="82">
        <f t="shared" si="24"/>
        <v>2670</v>
      </c>
      <c r="G286" s="83">
        <v>22</v>
      </c>
      <c r="H286" s="84">
        <f t="shared" si="25"/>
        <v>1320</v>
      </c>
      <c r="I286" s="85">
        <f t="shared" si="26"/>
        <v>3990</v>
      </c>
      <c r="J286" s="86"/>
    </row>
    <row r="287" spans="1:10">
      <c r="A287" s="76"/>
      <c r="B287" s="87" t="s">
        <v>133</v>
      </c>
      <c r="C287" s="80">
        <v>100</v>
      </c>
      <c r="D287" s="80" t="s">
        <v>47</v>
      </c>
      <c r="E287" s="81">
        <v>12</v>
      </c>
      <c r="F287" s="82">
        <f t="shared" si="24"/>
        <v>1200</v>
      </c>
      <c r="G287" s="83">
        <v>7</v>
      </c>
      <c r="H287" s="84">
        <f t="shared" si="25"/>
        <v>700</v>
      </c>
      <c r="I287" s="85">
        <f t="shared" si="26"/>
        <v>1900</v>
      </c>
      <c r="J287" s="86"/>
    </row>
    <row r="288" spans="1:10">
      <c r="A288" s="76"/>
      <c r="B288" s="87" t="s">
        <v>136</v>
      </c>
      <c r="C288" s="80">
        <v>100</v>
      </c>
      <c r="D288" s="80" t="s">
        <v>47</v>
      </c>
      <c r="E288" s="81">
        <v>8</v>
      </c>
      <c r="F288" s="82">
        <f t="shared" si="24"/>
        <v>800</v>
      </c>
      <c r="G288" s="83">
        <v>5</v>
      </c>
      <c r="H288" s="84">
        <f t="shared" si="25"/>
        <v>500</v>
      </c>
      <c r="I288" s="85">
        <f t="shared" si="26"/>
        <v>1300</v>
      </c>
      <c r="J288" s="86"/>
    </row>
    <row r="289" spans="1:15">
      <c r="A289" s="76"/>
      <c r="B289" s="87" t="s">
        <v>134</v>
      </c>
      <c r="C289" s="80">
        <v>1</v>
      </c>
      <c r="D289" s="80" t="s">
        <v>6</v>
      </c>
      <c r="E289" s="81">
        <v>1700</v>
      </c>
      <c r="F289" s="82">
        <f t="shared" si="24"/>
        <v>1700</v>
      </c>
      <c r="G289" s="83">
        <v>0</v>
      </c>
      <c r="H289" s="84">
        <f t="shared" si="25"/>
        <v>0</v>
      </c>
      <c r="I289" s="85">
        <f t="shared" si="26"/>
        <v>1700</v>
      </c>
      <c r="J289" s="86"/>
    </row>
    <row r="290" spans="1:15">
      <c r="A290" s="76"/>
      <c r="B290" s="87" t="s">
        <v>135</v>
      </c>
      <c r="C290" s="80"/>
      <c r="D290" s="80"/>
      <c r="E290" s="81"/>
      <c r="F290" s="82"/>
      <c r="G290" s="83"/>
      <c r="H290" s="84"/>
      <c r="I290" s="85"/>
      <c r="J290" s="86"/>
    </row>
    <row r="291" spans="1:15">
      <c r="A291" s="76"/>
      <c r="B291" s="87"/>
      <c r="C291" s="80"/>
      <c r="D291" s="80"/>
      <c r="E291" s="81"/>
      <c r="F291" s="82"/>
      <c r="G291" s="83"/>
      <c r="H291" s="84"/>
      <c r="I291" s="85"/>
      <c r="J291" s="86"/>
    </row>
    <row r="292" spans="1:15">
      <c r="A292" s="76"/>
      <c r="B292" s="87"/>
      <c r="C292" s="80"/>
      <c r="D292" s="80"/>
      <c r="E292" s="81"/>
      <c r="F292" s="82"/>
      <c r="G292" s="83"/>
      <c r="H292" s="84"/>
      <c r="I292" s="85"/>
      <c r="J292" s="86"/>
    </row>
    <row r="293" spans="1:15">
      <c r="A293" s="76"/>
      <c r="B293" s="87"/>
      <c r="C293" s="80"/>
      <c r="D293" s="80"/>
      <c r="E293" s="81"/>
      <c r="F293" s="82"/>
      <c r="G293" s="83"/>
      <c r="H293" s="84"/>
      <c r="I293" s="85"/>
      <c r="J293" s="86"/>
    </row>
    <row r="294" spans="1:15">
      <c r="A294" s="76"/>
      <c r="B294" s="87"/>
      <c r="C294" s="80"/>
      <c r="D294" s="80"/>
      <c r="E294" s="81"/>
      <c r="F294" s="82"/>
      <c r="G294" s="83"/>
      <c r="H294" s="84"/>
      <c r="I294" s="85"/>
      <c r="J294" s="86"/>
    </row>
    <row r="295" spans="1:15" ht="24.75" thickBot="1">
      <c r="A295" s="76"/>
      <c r="C295" s="80"/>
      <c r="D295" s="80"/>
      <c r="E295" s="81"/>
      <c r="F295" s="82"/>
      <c r="G295" s="83"/>
      <c r="H295" s="84"/>
      <c r="I295" s="85"/>
      <c r="J295" s="86"/>
    </row>
    <row r="296" spans="1:15" ht="24.75" thickBot="1">
      <c r="A296" s="89"/>
      <c r="B296" s="90" t="s">
        <v>64</v>
      </c>
      <c r="C296" s="91"/>
      <c r="D296" s="91"/>
      <c r="E296" s="92"/>
      <c r="F296" s="92">
        <f ca="1">SUM(F238:F295)</f>
        <v>815075</v>
      </c>
      <c r="G296" s="93"/>
      <c r="H296" s="92">
        <f ca="1">SUM(H238:H295)</f>
        <v>145030</v>
      </c>
      <c r="I296" s="92">
        <f>SUM(I271:I295)</f>
        <v>6926233.5</v>
      </c>
      <c r="J296" s="94"/>
    </row>
    <row r="297" spans="1:15">
      <c r="H297" s="69" t="s">
        <v>303</v>
      </c>
    </row>
    <row r="298" spans="1:15" s="152" customFormat="1">
      <c r="A298" s="189" t="str">
        <f>A1</f>
        <v>แบบแสดงรายการ ปริมาณและราคา</v>
      </c>
      <c r="B298" s="189"/>
      <c r="C298" s="189"/>
      <c r="D298" s="189"/>
      <c r="E298" s="189"/>
      <c r="F298" s="189"/>
      <c r="G298" s="189"/>
      <c r="H298" s="189"/>
      <c r="I298" s="189"/>
      <c r="J298" s="189"/>
      <c r="O298" s="154"/>
    </row>
    <row r="299" spans="1:15" s="152" customFormat="1">
      <c r="A299" s="152" t="str">
        <f>A2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D299" s="153"/>
      <c r="E299" s="152" t="str">
        <f>E2</f>
        <v>หน่วยงานเจ้าของโครงการ ภาควิชาสถิติประยุกต์</v>
      </c>
      <c r="G299" s="154"/>
      <c r="I299" s="152" t="s">
        <v>227</v>
      </c>
      <c r="O299" s="154"/>
    </row>
    <row r="300" spans="1:15" s="152" customFormat="1" ht="22.5" customHeight="1">
      <c r="A300" s="152" t="str">
        <f>A3</f>
        <v>สถานที่ก่อสร้าง  ชั้น 5 อาคารคณะวิทยาศาสตร์ประยุกต์</v>
      </c>
      <c r="D300" s="153"/>
      <c r="G300" s="154"/>
      <c r="O300" s="154"/>
    </row>
    <row r="301" spans="1:15" ht="21.75" customHeight="1"/>
    <row r="302" spans="1:15" ht="22.5" customHeight="1">
      <c r="A302" s="72" t="s">
        <v>0</v>
      </c>
      <c r="B302" s="72" t="s">
        <v>12</v>
      </c>
      <c r="C302" s="72" t="s">
        <v>3</v>
      </c>
      <c r="D302" s="72" t="s">
        <v>2</v>
      </c>
      <c r="E302" s="190" t="s">
        <v>63</v>
      </c>
      <c r="F302" s="191"/>
      <c r="G302" s="190" t="s">
        <v>17</v>
      </c>
      <c r="H302" s="191"/>
      <c r="I302" s="72" t="s">
        <v>66</v>
      </c>
      <c r="J302" s="73" t="s">
        <v>19</v>
      </c>
    </row>
    <row r="303" spans="1:15">
      <c r="A303" s="74"/>
      <c r="B303" s="75"/>
      <c r="C303" s="75"/>
      <c r="D303" s="75"/>
      <c r="E303" s="76" t="s">
        <v>4</v>
      </c>
      <c r="F303" s="76" t="s">
        <v>16</v>
      </c>
      <c r="G303" s="77" t="s">
        <v>4</v>
      </c>
      <c r="H303" s="76" t="s">
        <v>16</v>
      </c>
      <c r="I303" s="75" t="s">
        <v>17</v>
      </c>
      <c r="J303" s="78"/>
    </row>
    <row r="304" spans="1:15">
      <c r="A304" s="76"/>
      <c r="B304" s="95" t="s">
        <v>21</v>
      </c>
      <c r="C304" s="88"/>
      <c r="D304" s="88"/>
      <c r="E304" s="81"/>
      <c r="F304" s="81">
        <f ca="1">F296</f>
        <v>815075</v>
      </c>
      <c r="G304" s="83"/>
      <c r="H304" s="84">
        <f ca="1">H296</f>
        <v>145030</v>
      </c>
      <c r="I304" s="110">
        <f>I296</f>
        <v>6926233.5</v>
      </c>
      <c r="J304" s="86"/>
    </row>
    <row r="305" spans="1:10">
      <c r="A305" s="76">
        <v>8.8000000000000007</v>
      </c>
      <c r="B305" s="79" t="s">
        <v>140</v>
      </c>
      <c r="C305" s="80"/>
      <c r="D305" s="80"/>
      <c r="E305" s="81"/>
      <c r="F305" s="82"/>
      <c r="G305" s="83"/>
      <c r="H305" s="84"/>
      <c r="I305" s="85"/>
      <c r="J305" s="86"/>
    </row>
    <row r="306" spans="1:10">
      <c r="A306" s="76"/>
      <c r="B306" s="87" t="s">
        <v>141</v>
      </c>
      <c r="C306" s="88">
        <v>7</v>
      </c>
      <c r="D306" s="88" t="s">
        <v>6</v>
      </c>
      <c r="E306" s="81">
        <v>3500</v>
      </c>
      <c r="F306" s="81">
        <f t="shared" ref="F306:F311" si="27">C306*E306</f>
        <v>24500</v>
      </c>
      <c r="G306" s="84">
        <v>250</v>
      </c>
      <c r="H306" s="84">
        <f>C306*G306</f>
        <v>1750</v>
      </c>
      <c r="I306" s="85">
        <f t="shared" ref="I306:I311" si="28">F306+H306</f>
        <v>26250</v>
      </c>
      <c r="J306" s="86"/>
    </row>
    <row r="307" spans="1:10">
      <c r="A307" s="76"/>
      <c r="B307" s="87" t="s">
        <v>142</v>
      </c>
      <c r="C307" s="88">
        <v>7</v>
      </c>
      <c r="D307" s="88" t="s">
        <v>6</v>
      </c>
      <c r="E307" s="81">
        <v>4200</v>
      </c>
      <c r="F307" s="81">
        <f t="shared" si="27"/>
        <v>29400</v>
      </c>
      <c r="G307" s="84">
        <v>250</v>
      </c>
      <c r="H307" s="84">
        <f>C307*G307</f>
        <v>1750</v>
      </c>
      <c r="I307" s="85">
        <f t="shared" si="28"/>
        <v>31150</v>
      </c>
      <c r="J307" s="86"/>
    </row>
    <row r="308" spans="1:10">
      <c r="A308" s="76"/>
      <c r="B308" s="87" t="s">
        <v>132</v>
      </c>
      <c r="C308" s="80">
        <v>180</v>
      </c>
      <c r="D308" s="80" t="s">
        <v>47</v>
      </c>
      <c r="E308" s="81">
        <v>44.5</v>
      </c>
      <c r="F308" s="82">
        <f t="shared" si="27"/>
        <v>8010</v>
      </c>
      <c r="G308" s="83">
        <v>22</v>
      </c>
      <c r="H308" s="84">
        <f>C308*G308</f>
        <v>3960</v>
      </c>
      <c r="I308" s="85">
        <f t="shared" si="28"/>
        <v>11970</v>
      </c>
      <c r="J308" s="86"/>
    </row>
    <row r="309" spans="1:10">
      <c r="A309" s="76"/>
      <c r="B309" s="87" t="s">
        <v>133</v>
      </c>
      <c r="C309" s="80">
        <v>400</v>
      </c>
      <c r="D309" s="80" t="s">
        <v>47</v>
      </c>
      <c r="E309" s="81">
        <v>12</v>
      </c>
      <c r="F309" s="82">
        <f t="shared" si="27"/>
        <v>4800</v>
      </c>
      <c r="G309" s="83">
        <v>7</v>
      </c>
      <c r="H309" s="84">
        <f>C309*G309</f>
        <v>2800</v>
      </c>
      <c r="I309" s="85">
        <f t="shared" si="28"/>
        <v>7600</v>
      </c>
      <c r="J309" s="86"/>
    </row>
    <row r="310" spans="1:10">
      <c r="A310" s="76"/>
      <c r="B310" s="87" t="s">
        <v>136</v>
      </c>
      <c r="C310" s="80">
        <v>400</v>
      </c>
      <c r="D310" s="80" t="s">
        <v>47</v>
      </c>
      <c r="E310" s="81">
        <v>8</v>
      </c>
      <c r="F310" s="82">
        <f t="shared" si="27"/>
        <v>3200</v>
      </c>
      <c r="G310" s="83">
        <v>5</v>
      </c>
      <c r="H310" s="84">
        <f>C310*G310</f>
        <v>2000</v>
      </c>
      <c r="I310" s="85">
        <f t="shared" si="28"/>
        <v>5200</v>
      </c>
      <c r="J310" s="86"/>
    </row>
    <row r="311" spans="1:10">
      <c r="A311" s="76"/>
      <c r="B311" s="87" t="s">
        <v>134</v>
      </c>
      <c r="C311" s="80">
        <v>1</v>
      </c>
      <c r="D311" s="80" t="s">
        <v>6</v>
      </c>
      <c r="E311" s="81">
        <v>5000</v>
      </c>
      <c r="F311" s="82">
        <f t="shared" si="27"/>
        <v>5000</v>
      </c>
      <c r="G311" s="83"/>
      <c r="H311" s="84"/>
      <c r="I311" s="85">
        <f t="shared" si="28"/>
        <v>5000</v>
      </c>
      <c r="J311" s="86"/>
    </row>
    <row r="312" spans="1:10">
      <c r="A312" s="76"/>
      <c r="B312" s="87" t="s">
        <v>135</v>
      </c>
      <c r="C312" s="80"/>
      <c r="D312" s="80"/>
      <c r="E312" s="81"/>
      <c r="F312" s="82"/>
      <c r="G312" s="83"/>
      <c r="H312" s="84"/>
      <c r="I312" s="85"/>
      <c r="J312" s="86"/>
    </row>
    <row r="313" spans="1:10">
      <c r="A313" s="76">
        <v>9</v>
      </c>
      <c r="B313" s="79" t="s">
        <v>143</v>
      </c>
      <c r="C313" s="80"/>
      <c r="D313" s="80"/>
      <c r="E313" s="81"/>
      <c r="F313" s="82"/>
      <c r="G313" s="83"/>
      <c r="H313" s="84"/>
      <c r="I313" s="85"/>
      <c r="J313" s="86"/>
    </row>
    <row r="314" spans="1:10">
      <c r="A314" s="76">
        <v>9.1</v>
      </c>
      <c r="B314" s="79" t="s">
        <v>74</v>
      </c>
      <c r="C314" s="80"/>
      <c r="D314" s="80"/>
      <c r="E314" s="81"/>
      <c r="F314" s="82"/>
      <c r="G314" s="83"/>
      <c r="H314" s="84"/>
      <c r="I314" s="85"/>
      <c r="J314" s="86"/>
    </row>
    <row r="315" spans="1:10">
      <c r="A315" s="76"/>
      <c r="B315" s="87" t="s">
        <v>144</v>
      </c>
      <c r="C315" s="88">
        <v>5</v>
      </c>
      <c r="D315" s="88" t="s">
        <v>6</v>
      </c>
      <c r="E315" s="81">
        <v>250</v>
      </c>
      <c r="F315" s="81">
        <f t="shared" ref="F315:F323" si="29">C315*E315</f>
        <v>1250</v>
      </c>
      <c r="G315" s="84">
        <v>120</v>
      </c>
      <c r="H315" s="84">
        <f t="shared" ref="H315:H323" si="30">C315*G315</f>
        <v>600</v>
      </c>
      <c r="I315" s="85">
        <f t="shared" ref="I315:I323" si="31">F315+H315</f>
        <v>1850</v>
      </c>
      <c r="J315" s="86"/>
    </row>
    <row r="316" spans="1:10">
      <c r="A316" s="76"/>
      <c r="B316" s="87" t="s">
        <v>145</v>
      </c>
      <c r="C316" s="88">
        <v>2</v>
      </c>
      <c r="D316" s="88" t="s">
        <v>6</v>
      </c>
      <c r="E316" s="81">
        <v>400</v>
      </c>
      <c r="F316" s="81">
        <f t="shared" si="29"/>
        <v>800</v>
      </c>
      <c r="G316" s="84">
        <v>120</v>
      </c>
      <c r="H316" s="84">
        <f t="shared" si="30"/>
        <v>240</v>
      </c>
      <c r="I316" s="85">
        <f t="shared" si="31"/>
        <v>1040</v>
      </c>
      <c r="J316" s="86"/>
    </row>
    <row r="317" spans="1:10">
      <c r="A317" s="76"/>
      <c r="B317" s="87" t="s">
        <v>131</v>
      </c>
      <c r="C317" s="80">
        <v>30</v>
      </c>
      <c r="D317" s="80" t="s">
        <v>47</v>
      </c>
      <c r="E317" s="81">
        <v>64</v>
      </c>
      <c r="F317" s="82">
        <f t="shared" si="29"/>
        <v>1920</v>
      </c>
      <c r="G317" s="83">
        <v>24</v>
      </c>
      <c r="H317" s="84">
        <f t="shared" si="30"/>
        <v>720</v>
      </c>
      <c r="I317" s="85">
        <f t="shared" si="31"/>
        <v>2640</v>
      </c>
      <c r="J317" s="86"/>
    </row>
    <row r="318" spans="1:10">
      <c r="A318" s="76"/>
      <c r="B318" s="87" t="s">
        <v>132</v>
      </c>
      <c r="C318" s="80">
        <v>90</v>
      </c>
      <c r="D318" s="80" t="s">
        <v>47</v>
      </c>
      <c r="E318" s="81">
        <v>44.5</v>
      </c>
      <c r="F318" s="82">
        <f t="shared" si="29"/>
        <v>4005</v>
      </c>
      <c r="G318" s="83">
        <v>22</v>
      </c>
      <c r="H318" s="84">
        <f t="shared" si="30"/>
        <v>1980</v>
      </c>
      <c r="I318" s="85">
        <f t="shared" si="31"/>
        <v>5985</v>
      </c>
      <c r="J318" s="86"/>
    </row>
    <row r="319" spans="1:10">
      <c r="A319" s="76"/>
      <c r="B319" s="87" t="s">
        <v>146</v>
      </c>
      <c r="C319" s="80">
        <v>100</v>
      </c>
      <c r="D319" s="80" t="s">
        <v>47</v>
      </c>
      <c r="E319" s="81">
        <v>18</v>
      </c>
      <c r="F319" s="82">
        <f t="shared" si="29"/>
        <v>1800</v>
      </c>
      <c r="G319" s="83">
        <v>10</v>
      </c>
      <c r="H319" s="84">
        <f t="shared" si="30"/>
        <v>1000</v>
      </c>
      <c r="I319" s="85">
        <f t="shared" si="31"/>
        <v>2800</v>
      </c>
      <c r="J319" s="86"/>
    </row>
    <row r="320" spans="1:10">
      <c r="A320" s="76"/>
      <c r="B320" s="87" t="s">
        <v>133</v>
      </c>
      <c r="C320" s="80">
        <v>100</v>
      </c>
      <c r="D320" s="80" t="s">
        <v>47</v>
      </c>
      <c r="E320" s="81">
        <v>12</v>
      </c>
      <c r="F320" s="82">
        <f t="shared" si="29"/>
        <v>1200</v>
      </c>
      <c r="G320" s="83">
        <v>7</v>
      </c>
      <c r="H320" s="84">
        <f t="shared" si="30"/>
        <v>700</v>
      </c>
      <c r="I320" s="85">
        <f t="shared" si="31"/>
        <v>1900</v>
      </c>
      <c r="J320" s="86"/>
    </row>
    <row r="321" spans="1:15">
      <c r="A321" s="76"/>
      <c r="B321" s="87" t="s">
        <v>136</v>
      </c>
      <c r="C321" s="80">
        <v>100</v>
      </c>
      <c r="D321" s="80" t="s">
        <v>47</v>
      </c>
      <c r="E321" s="81">
        <v>8</v>
      </c>
      <c r="F321" s="82">
        <f t="shared" si="29"/>
        <v>800</v>
      </c>
      <c r="G321" s="83">
        <v>5</v>
      </c>
      <c r="H321" s="84">
        <f t="shared" si="30"/>
        <v>500</v>
      </c>
      <c r="I321" s="85">
        <f t="shared" si="31"/>
        <v>1300</v>
      </c>
      <c r="J321" s="86"/>
    </row>
    <row r="322" spans="1:15">
      <c r="A322" s="76"/>
      <c r="B322" s="87" t="s">
        <v>147</v>
      </c>
      <c r="C322" s="80">
        <v>100</v>
      </c>
      <c r="D322" s="80" t="s">
        <v>47</v>
      </c>
      <c r="E322" s="81">
        <v>15</v>
      </c>
      <c r="F322" s="82">
        <f t="shared" si="29"/>
        <v>1500</v>
      </c>
      <c r="G322" s="83">
        <v>10</v>
      </c>
      <c r="H322" s="84">
        <f t="shared" si="30"/>
        <v>1000</v>
      </c>
      <c r="I322" s="85">
        <f t="shared" si="31"/>
        <v>2500</v>
      </c>
      <c r="J322" s="86"/>
    </row>
    <row r="323" spans="1:15">
      <c r="A323" s="76"/>
      <c r="B323" s="87" t="s">
        <v>134</v>
      </c>
      <c r="C323" s="80">
        <v>1</v>
      </c>
      <c r="D323" s="80" t="s">
        <v>6</v>
      </c>
      <c r="E323" s="81">
        <v>5000</v>
      </c>
      <c r="F323" s="82">
        <f t="shared" si="29"/>
        <v>5000</v>
      </c>
      <c r="G323" s="83">
        <v>0</v>
      </c>
      <c r="H323" s="84">
        <f t="shared" si="30"/>
        <v>0</v>
      </c>
      <c r="I323" s="85">
        <f t="shared" si="31"/>
        <v>5000</v>
      </c>
      <c r="J323" s="86"/>
    </row>
    <row r="324" spans="1:15">
      <c r="A324" s="76"/>
      <c r="B324" s="87" t="s">
        <v>135</v>
      </c>
      <c r="C324" s="80"/>
      <c r="D324" s="80"/>
      <c r="E324" s="81"/>
      <c r="F324" s="82"/>
      <c r="G324" s="83"/>
      <c r="H324" s="84"/>
      <c r="I324" s="85"/>
      <c r="J324" s="86"/>
    </row>
    <row r="325" spans="1:15">
      <c r="A325" s="76"/>
      <c r="B325" s="87"/>
      <c r="C325" s="80"/>
      <c r="D325" s="80"/>
      <c r="E325" s="81"/>
      <c r="F325" s="82"/>
      <c r="G325" s="83"/>
      <c r="H325" s="84"/>
      <c r="I325" s="85"/>
      <c r="J325" s="86"/>
    </row>
    <row r="326" spans="1:15">
      <c r="A326" s="76"/>
      <c r="B326" s="87"/>
      <c r="C326" s="80"/>
      <c r="D326" s="80"/>
      <c r="E326" s="81"/>
      <c r="F326" s="82"/>
      <c r="G326" s="83"/>
      <c r="H326" s="84"/>
      <c r="I326" s="85"/>
      <c r="J326" s="86"/>
    </row>
    <row r="327" spans="1:15">
      <c r="A327" s="76"/>
      <c r="B327" s="87"/>
      <c r="C327" s="80"/>
      <c r="D327" s="80"/>
      <c r="E327" s="81"/>
      <c r="F327" s="82"/>
      <c r="G327" s="83"/>
      <c r="H327" s="84"/>
      <c r="I327" s="85"/>
      <c r="J327" s="86"/>
    </row>
    <row r="328" spans="1:15" ht="24.75" thickBot="1">
      <c r="A328" s="76"/>
      <c r="B328" s="87"/>
      <c r="C328" s="80"/>
      <c r="D328" s="80"/>
      <c r="E328" s="81"/>
      <c r="F328" s="82"/>
      <c r="G328" s="83"/>
      <c r="H328" s="84"/>
      <c r="I328" s="85"/>
      <c r="J328" s="86"/>
    </row>
    <row r="329" spans="1:15" ht="24.75" thickBot="1">
      <c r="A329" s="89"/>
      <c r="B329" s="90" t="s">
        <v>64</v>
      </c>
      <c r="C329" s="91"/>
      <c r="D329" s="91"/>
      <c r="E329" s="92"/>
      <c r="F329" s="92">
        <f ca="1">SUM(F304:F328)</f>
        <v>904260</v>
      </c>
      <c r="G329" s="93"/>
      <c r="H329" s="92">
        <f ca="1">SUM(H304:H328)</f>
        <v>164030</v>
      </c>
      <c r="I329" s="92">
        <f>SUM(I304:I328)</f>
        <v>7038418.5</v>
      </c>
      <c r="J329" s="94"/>
    </row>
    <row r="330" spans="1:15">
      <c r="H330" s="69" t="s">
        <v>303</v>
      </c>
    </row>
    <row r="331" spans="1:15" s="152" customFormat="1">
      <c r="A331" s="189" t="str">
        <f>A1</f>
        <v>แบบแสดงรายการ ปริมาณและราคา</v>
      </c>
      <c r="B331" s="189"/>
      <c r="C331" s="189"/>
      <c r="D331" s="189"/>
      <c r="E331" s="189"/>
      <c r="F331" s="189"/>
      <c r="G331" s="189"/>
      <c r="H331" s="189"/>
      <c r="I331" s="189"/>
      <c r="J331" s="189"/>
      <c r="O331" s="154"/>
    </row>
    <row r="332" spans="1:15" s="152" customFormat="1">
      <c r="A332" s="152" t="str">
        <f>A2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D332" s="153"/>
      <c r="E332" s="152" t="str">
        <f>E2</f>
        <v>หน่วยงานเจ้าของโครงการ ภาควิชาสถิติประยุกต์</v>
      </c>
      <c r="G332" s="154"/>
      <c r="I332" s="152" t="s">
        <v>228</v>
      </c>
      <c r="O332" s="154"/>
    </row>
    <row r="333" spans="1:15" ht="22.5" customHeight="1">
      <c r="A333" s="69" t="str">
        <f>A3</f>
        <v>สถานที่ก่อสร้าง  ชั้น 5 อาคารคณะวิทยาศาสตร์ประยุกต์</v>
      </c>
    </row>
    <row r="334" spans="1:15" ht="21.75" customHeight="1"/>
    <row r="335" spans="1:15" ht="22.5" customHeight="1">
      <c r="A335" s="72" t="s">
        <v>0</v>
      </c>
      <c r="B335" s="72" t="s">
        <v>12</v>
      </c>
      <c r="C335" s="72" t="s">
        <v>3</v>
      </c>
      <c r="D335" s="72" t="s">
        <v>2</v>
      </c>
      <c r="E335" s="190" t="s">
        <v>63</v>
      </c>
      <c r="F335" s="191"/>
      <c r="G335" s="190" t="s">
        <v>17</v>
      </c>
      <c r="H335" s="191"/>
      <c r="I335" s="72" t="s">
        <v>66</v>
      </c>
      <c r="J335" s="73" t="s">
        <v>19</v>
      </c>
    </row>
    <row r="336" spans="1:15">
      <c r="A336" s="74"/>
      <c r="B336" s="75"/>
      <c r="C336" s="75"/>
      <c r="D336" s="75"/>
      <c r="E336" s="76" t="s">
        <v>4</v>
      </c>
      <c r="F336" s="76" t="s">
        <v>16</v>
      </c>
      <c r="G336" s="77" t="s">
        <v>4</v>
      </c>
      <c r="H336" s="76" t="s">
        <v>16</v>
      </c>
      <c r="I336" s="75" t="s">
        <v>17</v>
      </c>
      <c r="J336" s="78"/>
    </row>
    <row r="337" spans="1:10">
      <c r="A337" s="76"/>
      <c r="B337" s="95" t="s">
        <v>21</v>
      </c>
      <c r="C337" s="88"/>
      <c r="D337" s="88"/>
      <c r="E337" s="81"/>
      <c r="F337" s="81">
        <f ca="1">F329</f>
        <v>904260</v>
      </c>
      <c r="G337" s="83"/>
      <c r="H337" s="84">
        <f ca="1">H329</f>
        <v>164030</v>
      </c>
      <c r="I337" s="110">
        <f>I329</f>
        <v>7038418.5</v>
      </c>
      <c r="J337" s="86"/>
    </row>
    <row r="338" spans="1:10">
      <c r="A338" s="76">
        <v>9.1999999999999993</v>
      </c>
      <c r="B338" s="79" t="s">
        <v>89</v>
      </c>
      <c r="C338" s="80"/>
      <c r="D338" s="80"/>
      <c r="E338" s="81"/>
      <c r="F338" s="82"/>
      <c r="G338" s="83"/>
      <c r="H338" s="84"/>
      <c r="I338" s="85"/>
      <c r="J338" s="86"/>
    </row>
    <row r="339" spans="1:10">
      <c r="A339" s="76"/>
      <c r="B339" s="87" t="s">
        <v>144</v>
      </c>
      <c r="C339" s="88">
        <v>6</v>
      </c>
      <c r="D339" s="88" t="s">
        <v>6</v>
      </c>
      <c r="E339" s="81">
        <v>250</v>
      </c>
      <c r="F339" s="81">
        <f t="shared" ref="F339:F349" si="32">C339*E339</f>
        <v>1500</v>
      </c>
      <c r="G339" s="84">
        <v>120</v>
      </c>
      <c r="H339" s="84">
        <f t="shared" ref="H339:H349" si="33">C339*G339</f>
        <v>720</v>
      </c>
      <c r="I339" s="85">
        <f t="shared" ref="I339:I349" si="34">F339+H339</f>
        <v>2220</v>
      </c>
      <c r="J339" s="86"/>
    </row>
    <row r="340" spans="1:10">
      <c r="A340" s="76"/>
      <c r="B340" s="87" t="s">
        <v>148</v>
      </c>
      <c r="C340" s="88">
        <v>2</v>
      </c>
      <c r="D340" s="88" t="s">
        <v>6</v>
      </c>
      <c r="E340" s="81">
        <v>465</v>
      </c>
      <c r="F340" s="81">
        <f t="shared" si="32"/>
        <v>930</v>
      </c>
      <c r="G340" s="84">
        <v>120</v>
      </c>
      <c r="H340" s="84">
        <f t="shared" si="33"/>
        <v>240</v>
      </c>
      <c r="I340" s="85">
        <f t="shared" si="34"/>
        <v>1170</v>
      </c>
      <c r="J340" s="86"/>
    </row>
    <row r="341" spans="1:10">
      <c r="A341" s="76"/>
      <c r="B341" s="87" t="s">
        <v>145</v>
      </c>
      <c r="C341" s="88">
        <v>4</v>
      </c>
      <c r="D341" s="88" t="s">
        <v>6</v>
      </c>
      <c r="E341" s="81">
        <v>400</v>
      </c>
      <c r="F341" s="81">
        <f t="shared" si="32"/>
        <v>1600</v>
      </c>
      <c r="G341" s="84">
        <v>120</v>
      </c>
      <c r="H341" s="84">
        <f t="shared" si="33"/>
        <v>480</v>
      </c>
      <c r="I341" s="85">
        <f t="shared" si="34"/>
        <v>2080</v>
      </c>
      <c r="J341" s="86"/>
    </row>
    <row r="342" spans="1:10">
      <c r="A342" s="76"/>
      <c r="B342" s="87" t="s">
        <v>131</v>
      </c>
      <c r="C342" s="80">
        <v>60</v>
      </c>
      <c r="D342" s="80" t="s">
        <v>47</v>
      </c>
      <c r="E342" s="81">
        <v>64</v>
      </c>
      <c r="F342" s="82">
        <f t="shared" si="32"/>
        <v>3840</v>
      </c>
      <c r="G342" s="83">
        <v>24</v>
      </c>
      <c r="H342" s="84">
        <f t="shared" si="33"/>
        <v>1440</v>
      </c>
      <c r="I342" s="85">
        <f t="shared" si="34"/>
        <v>5280</v>
      </c>
      <c r="J342" s="86"/>
    </row>
    <row r="343" spans="1:10">
      <c r="A343" s="76"/>
      <c r="B343" s="87" t="s">
        <v>132</v>
      </c>
      <c r="C343" s="80">
        <v>120</v>
      </c>
      <c r="D343" s="80" t="s">
        <v>47</v>
      </c>
      <c r="E343" s="81">
        <v>44.5</v>
      </c>
      <c r="F343" s="82">
        <f t="shared" si="32"/>
        <v>5340</v>
      </c>
      <c r="G343" s="83">
        <v>22</v>
      </c>
      <c r="H343" s="84">
        <f t="shared" si="33"/>
        <v>2640</v>
      </c>
      <c r="I343" s="85">
        <f t="shared" si="34"/>
        <v>7980</v>
      </c>
      <c r="J343" s="86"/>
    </row>
    <row r="344" spans="1:10">
      <c r="A344" s="76"/>
      <c r="B344" s="87" t="s">
        <v>146</v>
      </c>
      <c r="C344" s="80">
        <v>200</v>
      </c>
      <c r="D344" s="80" t="s">
        <v>47</v>
      </c>
      <c r="E344" s="81">
        <v>18</v>
      </c>
      <c r="F344" s="82">
        <f t="shared" si="32"/>
        <v>3600</v>
      </c>
      <c r="G344" s="83">
        <v>10</v>
      </c>
      <c r="H344" s="84">
        <f t="shared" si="33"/>
        <v>2000</v>
      </c>
      <c r="I344" s="85">
        <f t="shared" si="34"/>
        <v>5600</v>
      </c>
      <c r="J344" s="86"/>
    </row>
    <row r="345" spans="1:10">
      <c r="A345" s="76"/>
      <c r="B345" s="87" t="s">
        <v>133</v>
      </c>
      <c r="C345" s="80">
        <v>300</v>
      </c>
      <c r="D345" s="80" t="s">
        <v>47</v>
      </c>
      <c r="E345" s="81">
        <v>12</v>
      </c>
      <c r="F345" s="82">
        <f t="shared" si="32"/>
        <v>3600</v>
      </c>
      <c r="G345" s="83">
        <v>7</v>
      </c>
      <c r="H345" s="84">
        <f t="shared" si="33"/>
        <v>2100</v>
      </c>
      <c r="I345" s="85">
        <f t="shared" si="34"/>
        <v>5700</v>
      </c>
      <c r="J345" s="86"/>
    </row>
    <row r="346" spans="1:10">
      <c r="A346" s="76"/>
      <c r="B346" s="87" t="s">
        <v>136</v>
      </c>
      <c r="C346" s="80">
        <v>100</v>
      </c>
      <c r="D346" s="80" t="s">
        <v>47</v>
      </c>
      <c r="E346" s="81">
        <v>8</v>
      </c>
      <c r="F346" s="82">
        <f t="shared" si="32"/>
        <v>800</v>
      </c>
      <c r="G346" s="83">
        <v>5</v>
      </c>
      <c r="H346" s="84">
        <f t="shared" si="33"/>
        <v>500</v>
      </c>
      <c r="I346" s="85">
        <f t="shared" si="34"/>
        <v>1300</v>
      </c>
      <c r="J346" s="86"/>
    </row>
    <row r="347" spans="1:10">
      <c r="A347" s="76"/>
      <c r="B347" s="87" t="s">
        <v>147</v>
      </c>
      <c r="C347" s="80">
        <v>200</v>
      </c>
      <c r="D347" s="80" t="s">
        <v>47</v>
      </c>
      <c r="E347" s="81">
        <v>15</v>
      </c>
      <c r="F347" s="82">
        <f t="shared" si="32"/>
        <v>3000</v>
      </c>
      <c r="G347" s="83">
        <v>10</v>
      </c>
      <c r="H347" s="84">
        <f t="shared" si="33"/>
        <v>2000</v>
      </c>
      <c r="I347" s="85">
        <f t="shared" si="34"/>
        <v>5000</v>
      </c>
      <c r="J347" s="86"/>
    </row>
    <row r="348" spans="1:10">
      <c r="A348" s="76"/>
      <c r="B348" s="87" t="s">
        <v>149</v>
      </c>
      <c r="C348" s="80">
        <v>100</v>
      </c>
      <c r="D348" s="80" t="s">
        <v>47</v>
      </c>
      <c r="E348" s="81">
        <v>9</v>
      </c>
      <c r="F348" s="82">
        <f t="shared" si="32"/>
        <v>900</v>
      </c>
      <c r="G348" s="83">
        <v>8</v>
      </c>
      <c r="H348" s="84">
        <f t="shared" si="33"/>
        <v>800</v>
      </c>
      <c r="I348" s="85">
        <f t="shared" si="34"/>
        <v>1700</v>
      </c>
      <c r="J348" s="86"/>
    </row>
    <row r="349" spans="1:10">
      <c r="A349" s="76"/>
      <c r="B349" s="87" t="s">
        <v>134</v>
      </c>
      <c r="C349" s="80">
        <v>1</v>
      </c>
      <c r="D349" s="80" t="s">
        <v>6</v>
      </c>
      <c r="E349" s="81">
        <v>5000</v>
      </c>
      <c r="F349" s="82">
        <f t="shared" si="32"/>
        <v>5000</v>
      </c>
      <c r="G349" s="83">
        <v>0</v>
      </c>
      <c r="H349" s="84">
        <f t="shared" si="33"/>
        <v>0</v>
      </c>
      <c r="I349" s="85">
        <f t="shared" si="34"/>
        <v>5000</v>
      </c>
      <c r="J349" s="86"/>
    </row>
    <row r="350" spans="1:10">
      <c r="A350" s="76"/>
      <c r="B350" s="87" t="s">
        <v>135</v>
      </c>
      <c r="C350" s="80"/>
      <c r="D350" s="80"/>
      <c r="E350" s="81"/>
      <c r="F350" s="82"/>
      <c r="G350" s="83"/>
      <c r="H350" s="84"/>
      <c r="I350" s="85"/>
      <c r="J350" s="86"/>
    </row>
    <row r="351" spans="1:10">
      <c r="A351" s="76">
        <v>9.3000000000000007</v>
      </c>
      <c r="B351" s="79" t="s">
        <v>150</v>
      </c>
      <c r="C351" s="80"/>
      <c r="D351" s="80"/>
      <c r="E351" s="81"/>
      <c r="F351" s="82"/>
      <c r="G351" s="83"/>
      <c r="H351" s="84"/>
      <c r="I351" s="85"/>
      <c r="J351" s="86"/>
    </row>
    <row r="352" spans="1:10">
      <c r="A352" s="76"/>
      <c r="B352" s="87" t="s">
        <v>144</v>
      </c>
      <c r="C352" s="88">
        <v>8</v>
      </c>
      <c r="D352" s="88" t="s">
        <v>6</v>
      </c>
      <c r="E352" s="81">
        <v>250</v>
      </c>
      <c r="F352" s="81">
        <f t="shared" ref="F352:F360" si="35">C352*E352</f>
        <v>2000</v>
      </c>
      <c r="G352" s="84">
        <v>120</v>
      </c>
      <c r="H352" s="84">
        <f t="shared" ref="H352:H360" si="36">C352*G352</f>
        <v>960</v>
      </c>
      <c r="I352" s="85">
        <f t="shared" ref="I352:I360" si="37">F352+H352</f>
        <v>2960</v>
      </c>
      <c r="J352" s="86"/>
    </row>
    <row r="353" spans="1:15">
      <c r="A353" s="76"/>
      <c r="B353" s="87" t="s">
        <v>145</v>
      </c>
      <c r="C353" s="88">
        <v>7</v>
      </c>
      <c r="D353" s="88" t="s">
        <v>6</v>
      </c>
      <c r="E353" s="81">
        <v>400</v>
      </c>
      <c r="F353" s="81">
        <f t="shared" si="35"/>
        <v>2800</v>
      </c>
      <c r="G353" s="84">
        <v>120</v>
      </c>
      <c r="H353" s="84">
        <f t="shared" si="36"/>
        <v>840</v>
      </c>
      <c r="I353" s="85">
        <f t="shared" si="37"/>
        <v>3640</v>
      </c>
      <c r="J353" s="86"/>
    </row>
    <row r="354" spans="1:15">
      <c r="A354" s="76"/>
      <c r="B354" s="87" t="s">
        <v>131</v>
      </c>
      <c r="C354" s="80">
        <v>60</v>
      </c>
      <c r="D354" s="80" t="s">
        <v>47</v>
      </c>
      <c r="E354" s="81">
        <v>64</v>
      </c>
      <c r="F354" s="82">
        <f t="shared" si="35"/>
        <v>3840</v>
      </c>
      <c r="G354" s="83">
        <v>24</v>
      </c>
      <c r="H354" s="84">
        <f t="shared" si="36"/>
        <v>1440</v>
      </c>
      <c r="I354" s="85">
        <f t="shared" si="37"/>
        <v>5280</v>
      </c>
      <c r="J354" s="86"/>
    </row>
    <row r="355" spans="1:15">
      <c r="A355" s="76"/>
      <c r="B355" s="87" t="s">
        <v>132</v>
      </c>
      <c r="C355" s="80">
        <v>150</v>
      </c>
      <c r="D355" s="80" t="s">
        <v>47</v>
      </c>
      <c r="E355" s="81">
        <v>44.5</v>
      </c>
      <c r="F355" s="82">
        <f t="shared" si="35"/>
        <v>6675</v>
      </c>
      <c r="G355" s="83">
        <v>22</v>
      </c>
      <c r="H355" s="84">
        <f t="shared" si="36"/>
        <v>3300</v>
      </c>
      <c r="I355" s="85">
        <f t="shared" si="37"/>
        <v>9975</v>
      </c>
      <c r="J355" s="86"/>
    </row>
    <row r="356" spans="1:15">
      <c r="A356" s="76"/>
      <c r="B356" s="87" t="s">
        <v>146</v>
      </c>
      <c r="C356" s="80">
        <v>200</v>
      </c>
      <c r="D356" s="80" t="s">
        <v>47</v>
      </c>
      <c r="E356" s="81">
        <v>18</v>
      </c>
      <c r="F356" s="82">
        <f t="shared" si="35"/>
        <v>3600</v>
      </c>
      <c r="G356" s="83">
        <v>10</v>
      </c>
      <c r="H356" s="84">
        <f t="shared" si="36"/>
        <v>2000</v>
      </c>
      <c r="I356" s="85">
        <f t="shared" si="37"/>
        <v>5600</v>
      </c>
      <c r="J356" s="86"/>
    </row>
    <row r="357" spans="1:15">
      <c r="A357" s="76"/>
      <c r="B357" s="87" t="s">
        <v>133</v>
      </c>
      <c r="C357" s="80">
        <v>300</v>
      </c>
      <c r="D357" s="80" t="s">
        <v>47</v>
      </c>
      <c r="E357" s="81">
        <v>12</v>
      </c>
      <c r="F357" s="82">
        <f t="shared" si="35"/>
        <v>3600</v>
      </c>
      <c r="G357" s="83">
        <v>7</v>
      </c>
      <c r="H357" s="84">
        <f t="shared" si="36"/>
        <v>2100</v>
      </c>
      <c r="I357" s="85">
        <f t="shared" si="37"/>
        <v>5700</v>
      </c>
      <c r="J357" s="86"/>
    </row>
    <row r="358" spans="1:15">
      <c r="A358" s="76"/>
      <c r="B358" s="87" t="s">
        <v>136</v>
      </c>
      <c r="C358" s="80">
        <v>100</v>
      </c>
      <c r="D358" s="80" t="s">
        <v>47</v>
      </c>
      <c r="E358" s="81">
        <v>8</v>
      </c>
      <c r="F358" s="82">
        <f t="shared" si="35"/>
        <v>800</v>
      </c>
      <c r="G358" s="83">
        <v>5</v>
      </c>
      <c r="H358" s="84">
        <f t="shared" si="36"/>
        <v>500</v>
      </c>
      <c r="I358" s="85">
        <f t="shared" si="37"/>
        <v>1300</v>
      </c>
      <c r="J358" s="86"/>
    </row>
    <row r="359" spans="1:15">
      <c r="A359" s="76"/>
      <c r="B359" s="87" t="s">
        <v>147</v>
      </c>
      <c r="C359" s="80">
        <v>305</v>
      </c>
      <c r="D359" s="80" t="s">
        <v>47</v>
      </c>
      <c r="E359" s="81">
        <v>15</v>
      </c>
      <c r="F359" s="82">
        <f t="shared" si="35"/>
        <v>4575</v>
      </c>
      <c r="G359" s="83">
        <v>10</v>
      </c>
      <c r="H359" s="84">
        <f t="shared" si="36"/>
        <v>3050</v>
      </c>
      <c r="I359" s="85">
        <f t="shared" si="37"/>
        <v>7625</v>
      </c>
      <c r="J359" s="86"/>
    </row>
    <row r="360" spans="1:15">
      <c r="A360" s="76"/>
      <c r="B360" s="87" t="s">
        <v>134</v>
      </c>
      <c r="C360" s="80">
        <v>1</v>
      </c>
      <c r="D360" s="80" t="s">
        <v>6</v>
      </c>
      <c r="E360" s="81">
        <v>5000</v>
      </c>
      <c r="F360" s="82">
        <f t="shared" si="35"/>
        <v>5000</v>
      </c>
      <c r="G360" s="83">
        <v>0</v>
      </c>
      <c r="H360" s="84">
        <f t="shared" si="36"/>
        <v>0</v>
      </c>
      <c r="I360" s="85">
        <f t="shared" si="37"/>
        <v>5000</v>
      </c>
      <c r="J360" s="86"/>
    </row>
    <row r="361" spans="1:15" ht="24.75" thickBot="1">
      <c r="A361" s="76"/>
      <c r="B361" s="87" t="s">
        <v>135</v>
      </c>
      <c r="C361" s="80"/>
      <c r="D361" s="80"/>
      <c r="E361" s="81"/>
      <c r="F361" s="82"/>
      <c r="G361" s="83"/>
      <c r="H361" s="84"/>
      <c r="I361" s="85"/>
      <c r="J361" s="86"/>
    </row>
    <row r="362" spans="1:15" ht="24.75" thickBot="1">
      <c r="A362" s="89"/>
      <c r="B362" s="90" t="s">
        <v>64</v>
      </c>
      <c r="C362" s="91"/>
      <c r="D362" s="91"/>
      <c r="E362" s="92"/>
      <c r="F362" s="92">
        <f ca="1">SUM(F337:F361)</f>
        <v>967260</v>
      </c>
      <c r="G362" s="93"/>
      <c r="H362" s="92">
        <f ca="1">SUM(H337:H361)</f>
        <v>191140</v>
      </c>
      <c r="I362" s="92">
        <f>SUM(I337:I361)</f>
        <v>7128528.5</v>
      </c>
      <c r="J362" s="94"/>
    </row>
    <row r="363" spans="1:15">
      <c r="H363" s="69" t="s">
        <v>305</v>
      </c>
    </row>
    <row r="364" spans="1:15" s="152" customFormat="1">
      <c r="A364" s="189" t="str">
        <f>A1</f>
        <v>แบบแสดงรายการ ปริมาณและราคา</v>
      </c>
      <c r="B364" s="189"/>
      <c r="C364" s="189"/>
      <c r="D364" s="189"/>
      <c r="E364" s="189"/>
      <c r="F364" s="189"/>
      <c r="G364" s="189"/>
      <c r="H364" s="189"/>
      <c r="I364" s="189"/>
      <c r="J364" s="189"/>
      <c r="O364" s="154"/>
    </row>
    <row r="365" spans="1:15" s="152" customFormat="1">
      <c r="A365" s="152" t="str">
        <f>A2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D365" s="153"/>
      <c r="E365" s="152" t="str">
        <f>E2</f>
        <v>หน่วยงานเจ้าของโครงการ ภาควิชาสถิติประยุกต์</v>
      </c>
      <c r="G365" s="154"/>
      <c r="I365" s="152" t="s">
        <v>229</v>
      </c>
      <c r="O365" s="154"/>
    </row>
    <row r="366" spans="1:15" s="152" customFormat="1" ht="22.5" customHeight="1">
      <c r="A366" s="152" t="str">
        <f>A3</f>
        <v>สถานที่ก่อสร้าง  ชั้น 5 อาคารคณะวิทยาศาสตร์ประยุกต์</v>
      </c>
      <c r="D366" s="153"/>
      <c r="G366" s="154"/>
      <c r="O366" s="154"/>
    </row>
    <row r="367" spans="1:15" ht="21.75" customHeight="1"/>
    <row r="368" spans="1:15" ht="22.5" customHeight="1">
      <c r="A368" s="72" t="s">
        <v>0</v>
      </c>
      <c r="B368" s="72" t="s">
        <v>12</v>
      </c>
      <c r="C368" s="72" t="s">
        <v>3</v>
      </c>
      <c r="D368" s="72" t="s">
        <v>2</v>
      </c>
      <c r="E368" s="190" t="s">
        <v>63</v>
      </c>
      <c r="F368" s="191"/>
      <c r="G368" s="190" t="s">
        <v>17</v>
      </c>
      <c r="H368" s="191"/>
      <c r="I368" s="72" t="s">
        <v>66</v>
      </c>
      <c r="J368" s="73" t="s">
        <v>19</v>
      </c>
    </row>
    <row r="369" spans="1:10">
      <c r="A369" s="74"/>
      <c r="B369" s="75"/>
      <c r="C369" s="75"/>
      <c r="D369" s="75"/>
      <c r="E369" s="76" t="s">
        <v>4</v>
      </c>
      <c r="F369" s="76" t="s">
        <v>16</v>
      </c>
      <c r="G369" s="77" t="s">
        <v>4</v>
      </c>
      <c r="H369" s="76" t="s">
        <v>16</v>
      </c>
      <c r="I369" s="75" t="s">
        <v>17</v>
      </c>
      <c r="J369" s="78"/>
    </row>
    <row r="370" spans="1:10">
      <c r="A370" s="76"/>
      <c r="B370" s="95" t="s">
        <v>21</v>
      </c>
      <c r="C370" s="88"/>
      <c r="D370" s="88"/>
      <c r="E370" s="81"/>
      <c r="F370" s="81">
        <f ca="1">F362</f>
        <v>967260</v>
      </c>
      <c r="G370" s="83"/>
      <c r="H370" s="84">
        <f ca="1">H362</f>
        <v>191140</v>
      </c>
      <c r="I370" s="110">
        <f>I362</f>
        <v>7128528.5</v>
      </c>
      <c r="J370" s="86"/>
    </row>
    <row r="371" spans="1:10">
      <c r="A371" s="76">
        <v>9.4</v>
      </c>
      <c r="B371" s="79" t="s">
        <v>127</v>
      </c>
      <c r="C371" s="80"/>
      <c r="D371" s="80"/>
      <c r="E371" s="81"/>
      <c r="F371" s="82"/>
      <c r="G371" s="83"/>
      <c r="H371" s="84"/>
      <c r="I371" s="85"/>
      <c r="J371" s="86"/>
    </row>
    <row r="372" spans="1:10">
      <c r="A372" s="76"/>
      <c r="B372" s="87" t="s">
        <v>144</v>
      </c>
      <c r="C372" s="88">
        <v>5</v>
      </c>
      <c r="D372" s="88" t="s">
        <v>6</v>
      </c>
      <c r="E372" s="81">
        <v>250</v>
      </c>
      <c r="F372" s="81">
        <f t="shared" ref="F372:F380" si="38">C372*E372</f>
        <v>1250</v>
      </c>
      <c r="G372" s="84">
        <v>120</v>
      </c>
      <c r="H372" s="84">
        <f t="shared" ref="H372:H380" si="39">C372*G372</f>
        <v>600</v>
      </c>
      <c r="I372" s="85">
        <f t="shared" ref="I372:I380" si="40">F372+H372</f>
        <v>1850</v>
      </c>
      <c r="J372" s="86"/>
    </row>
    <row r="373" spans="1:10">
      <c r="A373" s="76"/>
      <c r="B373" s="87" t="s">
        <v>145</v>
      </c>
      <c r="C373" s="88">
        <v>1</v>
      </c>
      <c r="D373" s="88" t="s">
        <v>6</v>
      </c>
      <c r="E373" s="81">
        <v>400</v>
      </c>
      <c r="F373" s="81">
        <f t="shared" si="38"/>
        <v>400</v>
      </c>
      <c r="G373" s="84">
        <v>120</v>
      </c>
      <c r="H373" s="84">
        <f t="shared" si="39"/>
        <v>120</v>
      </c>
      <c r="I373" s="85">
        <f t="shared" si="40"/>
        <v>520</v>
      </c>
      <c r="J373" s="86"/>
    </row>
    <row r="374" spans="1:10">
      <c r="A374" s="76"/>
      <c r="B374" s="87" t="s">
        <v>131</v>
      </c>
      <c r="C374" s="80">
        <v>30</v>
      </c>
      <c r="D374" s="80" t="s">
        <v>47</v>
      </c>
      <c r="E374" s="81">
        <v>64</v>
      </c>
      <c r="F374" s="82">
        <f t="shared" si="38"/>
        <v>1920</v>
      </c>
      <c r="G374" s="83">
        <v>24</v>
      </c>
      <c r="H374" s="84">
        <f t="shared" si="39"/>
        <v>720</v>
      </c>
      <c r="I374" s="85">
        <f t="shared" si="40"/>
        <v>2640</v>
      </c>
      <c r="J374" s="86"/>
    </row>
    <row r="375" spans="1:10">
      <c r="A375" s="76"/>
      <c r="B375" s="87" t="s">
        <v>132</v>
      </c>
      <c r="C375" s="80">
        <v>60</v>
      </c>
      <c r="D375" s="80" t="s">
        <v>47</v>
      </c>
      <c r="E375" s="81">
        <v>44.5</v>
      </c>
      <c r="F375" s="82">
        <f t="shared" si="38"/>
        <v>2670</v>
      </c>
      <c r="G375" s="83">
        <v>22</v>
      </c>
      <c r="H375" s="84">
        <f t="shared" si="39"/>
        <v>1320</v>
      </c>
      <c r="I375" s="85">
        <f t="shared" si="40"/>
        <v>3990</v>
      </c>
      <c r="J375" s="86"/>
    </row>
    <row r="376" spans="1:10">
      <c r="A376" s="76"/>
      <c r="B376" s="87" t="s">
        <v>146</v>
      </c>
      <c r="C376" s="80">
        <v>100</v>
      </c>
      <c r="D376" s="80" t="s">
        <v>47</v>
      </c>
      <c r="E376" s="81">
        <v>18</v>
      </c>
      <c r="F376" s="82">
        <f t="shared" si="38"/>
        <v>1800</v>
      </c>
      <c r="G376" s="83">
        <v>10</v>
      </c>
      <c r="H376" s="84">
        <f t="shared" si="39"/>
        <v>1000</v>
      </c>
      <c r="I376" s="85">
        <f t="shared" si="40"/>
        <v>2800</v>
      </c>
      <c r="J376" s="86"/>
    </row>
    <row r="377" spans="1:10">
      <c r="A377" s="76"/>
      <c r="B377" s="87" t="s">
        <v>133</v>
      </c>
      <c r="C377" s="80">
        <v>100</v>
      </c>
      <c r="D377" s="80" t="s">
        <v>47</v>
      </c>
      <c r="E377" s="81">
        <v>12</v>
      </c>
      <c r="F377" s="82">
        <f t="shared" si="38"/>
        <v>1200</v>
      </c>
      <c r="G377" s="83">
        <v>7</v>
      </c>
      <c r="H377" s="84">
        <f t="shared" si="39"/>
        <v>700</v>
      </c>
      <c r="I377" s="85">
        <f t="shared" si="40"/>
        <v>1900</v>
      </c>
      <c r="J377" s="86"/>
    </row>
    <row r="378" spans="1:10">
      <c r="A378" s="76"/>
      <c r="B378" s="87" t="s">
        <v>136</v>
      </c>
      <c r="C378" s="80">
        <v>100</v>
      </c>
      <c r="D378" s="80" t="s">
        <v>47</v>
      </c>
      <c r="E378" s="81">
        <v>8</v>
      </c>
      <c r="F378" s="82">
        <f t="shared" si="38"/>
        <v>800</v>
      </c>
      <c r="G378" s="83">
        <v>5</v>
      </c>
      <c r="H378" s="84">
        <f t="shared" si="39"/>
        <v>500</v>
      </c>
      <c r="I378" s="85">
        <f t="shared" si="40"/>
        <v>1300</v>
      </c>
      <c r="J378" s="86"/>
    </row>
    <row r="379" spans="1:10">
      <c r="A379" s="76"/>
      <c r="B379" s="87" t="s">
        <v>147</v>
      </c>
      <c r="C379" s="80">
        <v>50</v>
      </c>
      <c r="D379" s="80" t="s">
        <v>47</v>
      </c>
      <c r="E379" s="81">
        <v>15</v>
      </c>
      <c r="F379" s="82">
        <f t="shared" si="38"/>
        <v>750</v>
      </c>
      <c r="G379" s="83">
        <v>10</v>
      </c>
      <c r="H379" s="84">
        <f t="shared" si="39"/>
        <v>500</v>
      </c>
      <c r="I379" s="85">
        <f t="shared" si="40"/>
        <v>1250</v>
      </c>
      <c r="J379" s="86"/>
    </row>
    <row r="380" spans="1:10">
      <c r="A380" s="76"/>
      <c r="B380" s="87" t="s">
        <v>151</v>
      </c>
      <c r="C380" s="80">
        <v>1</v>
      </c>
      <c r="D380" s="80" t="s">
        <v>6</v>
      </c>
      <c r="E380" s="81">
        <v>1000</v>
      </c>
      <c r="F380" s="82">
        <f t="shared" si="38"/>
        <v>1000</v>
      </c>
      <c r="G380" s="83">
        <v>0</v>
      </c>
      <c r="H380" s="84">
        <f t="shared" si="39"/>
        <v>0</v>
      </c>
      <c r="I380" s="85">
        <f t="shared" si="40"/>
        <v>1000</v>
      </c>
      <c r="J380" s="86"/>
    </row>
    <row r="381" spans="1:10">
      <c r="A381" s="76"/>
      <c r="B381" s="87"/>
      <c r="C381" s="80"/>
      <c r="D381" s="80"/>
      <c r="E381" s="81"/>
      <c r="F381" s="82"/>
      <c r="G381" s="83"/>
      <c r="H381" s="84"/>
      <c r="I381" s="85"/>
      <c r="J381" s="86"/>
    </row>
    <row r="382" spans="1:10">
      <c r="A382" s="76">
        <v>9.5</v>
      </c>
      <c r="B382" s="79" t="s">
        <v>94</v>
      </c>
      <c r="C382" s="80"/>
      <c r="D382" s="80"/>
      <c r="E382" s="81"/>
      <c r="F382" s="82"/>
      <c r="G382" s="83"/>
      <c r="H382" s="84"/>
      <c r="I382" s="85"/>
      <c r="J382" s="86"/>
    </row>
    <row r="383" spans="1:10">
      <c r="A383" s="76"/>
      <c r="B383" s="87" t="s">
        <v>144</v>
      </c>
      <c r="C383" s="88">
        <v>38</v>
      </c>
      <c r="D383" s="88" t="s">
        <v>6</v>
      </c>
      <c r="E383" s="81">
        <v>250</v>
      </c>
      <c r="F383" s="81">
        <f t="shared" ref="F383:F393" si="41">C383*E383</f>
        <v>9500</v>
      </c>
      <c r="G383" s="84">
        <v>120</v>
      </c>
      <c r="H383" s="84">
        <f t="shared" ref="H383:H393" si="42">C383*G383</f>
        <v>4560</v>
      </c>
      <c r="I383" s="85">
        <f t="shared" ref="I383:I393" si="43">F383+H383</f>
        <v>14060</v>
      </c>
      <c r="J383" s="86"/>
    </row>
    <row r="384" spans="1:10">
      <c r="A384" s="76"/>
      <c r="B384" s="87" t="s">
        <v>145</v>
      </c>
      <c r="C384" s="88">
        <v>28</v>
      </c>
      <c r="D384" s="88" t="s">
        <v>6</v>
      </c>
      <c r="E384" s="81">
        <v>400</v>
      </c>
      <c r="F384" s="81">
        <f t="shared" si="41"/>
        <v>11200</v>
      </c>
      <c r="G384" s="84">
        <v>120</v>
      </c>
      <c r="H384" s="84">
        <f t="shared" si="42"/>
        <v>3360</v>
      </c>
      <c r="I384" s="85">
        <f t="shared" si="43"/>
        <v>14560</v>
      </c>
      <c r="J384" s="86"/>
    </row>
    <row r="385" spans="1:15">
      <c r="A385" s="76"/>
      <c r="B385" s="87" t="s">
        <v>138</v>
      </c>
      <c r="C385" s="80">
        <v>30</v>
      </c>
      <c r="D385" s="80" t="s">
        <v>47</v>
      </c>
      <c r="E385" s="81">
        <v>200</v>
      </c>
      <c r="F385" s="82">
        <f t="shared" si="41"/>
        <v>6000</v>
      </c>
      <c r="G385" s="83">
        <v>45</v>
      </c>
      <c r="H385" s="84">
        <f t="shared" si="42"/>
        <v>1350</v>
      </c>
      <c r="I385" s="85">
        <f t="shared" si="43"/>
        <v>7350</v>
      </c>
      <c r="J385" s="86"/>
    </row>
    <row r="386" spans="1:15">
      <c r="A386" s="76"/>
      <c r="B386" s="87" t="s">
        <v>131</v>
      </c>
      <c r="C386" s="80">
        <v>180</v>
      </c>
      <c r="D386" s="80" t="s">
        <v>47</v>
      </c>
      <c r="E386" s="81">
        <v>64</v>
      </c>
      <c r="F386" s="82">
        <f t="shared" si="41"/>
        <v>11520</v>
      </c>
      <c r="G386" s="83">
        <v>24</v>
      </c>
      <c r="H386" s="84">
        <f t="shared" si="42"/>
        <v>4320</v>
      </c>
      <c r="I386" s="85">
        <f t="shared" si="43"/>
        <v>15840</v>
      </c>
      <c r="J386" s="86"/>
    </row>
    <row r="387" spans="1:15">
      <c r="A387" s="76"/>
      <c r="B387" s="87" t="s">
        <v>132</v>
      </c>
      <c r="C387" s="80">
        <v>300</v>
      </c>
      <c r="D387" s="80" t="s">
        <v>47</v>
      </c>
      <c r="E387" s="81">
        <v>44.5</v>
      </c>
      <c r="F387" s="82">
        <f t="shared" si="41"/>
        <v>13350</v>
      </c>
      <c r="G387" s="83">
        <v>22</v>
      </c>
      <c r="H387" s="84">
        <f t="shared" si="42"/>
        <v>6600</v>
      </c>
      <c r="I387" s="85">
        <f t="shared" si="43"/>
        <v>19950</v>
      </c>
      <c r="J387" s="86"/>
    </row>
    <row r="388" spans="1:15">
      <c r="A388" s="76"/>
      <c r="B388" s="87" t="s">
        <v>146</v>
      </c>
      <c r="C388" s="80">
        <v>600</v>
      </c>
      <c r="D388" s="80" t="s">
        <v>47</v>
      </c>
      <c r="E388" s="81">
        <v>18</v>
      </c>
      <c r="F388" s="82">
        <f t="shared" si="41"/>
        <v>10800</v>
      </c>
      <c r="G388" s="83">
        <v>10</v>
      </c>
      <c r="H388" s="84">
        <f t="shared" si="42"/>
        <v>6000</v>
      </c>
      <c r="I388" s="85">
        <f t="shared" si="43"/>
        <v>16800</v>
      </c>
      <c r="J388" s="86"/>
    </row>
    <row r="389" spans="1:15">
      <c r="A389" s="76"/>
      <c r="B389" s="87" t="s">
        <v>133</v>
      </c>
      <c r="C389" s="80">
        <v>1000</v>
      </c>
      <c r="D389" s="80" t="s">
        <v>47</v>
      </c>
      <c r="E389" s="81">
        <v>12</v>
      </c>
      <c r="F389" s="82">
        <f t="shared" si="41"/>
        <v>12000</v>
      </c>
      <c r="G389" s="83">
        <v>7</v>
      </c>
      <c r="H389" s="84">
        <f t="shared" si="42"/>
        <v>7000</v>
      </c>
      <c r="I389" s="85">
        <f t="shared" si="43"/>
        <v>19000</v>
      </c>
      <c r="J389" s="86"/>
    </row>
    <row r="390" spans="1:15">
      <c r="A390" s="76"/>
      <c r="B390" s="87" t="s">
        <v>136</v>
      </c>
      <c r="C390" s="80">
        <v>400</v>
      </c>
      <c r="D390" s="80" t="s">
        <v>47</v>
      </c>
      <c r="E390" s="81">
        <v>8</v>
      </c>
      <c r="F390" s="82">
        <f t="shared" si="41"/>
        <v>3200</v>
      </c>
      <c r="G390" s="83">
        <v>5</v>
      </c>
      <c r="H390" s="84">
        <f t="shared" si="42"/>
        <v>2000</v>
      </c>
      <c r="I390" s="85">
        <f t="shared" si="43"/>
        <v>5200</v>
      </c>
      <c r="J390" s="86"/>
    </row>
    <row r="391" spans="1:15">
      <c r="A391" s="76"/>
      <c r="B391" s="87" t="s">
        <v>147</v>
      </c>
      <c r="C391" s="80">
        <v>1220</v>
      </c>
      <c r="D391" s="80" t="s">
        <v>47</v>
      </c>
      <c r="E391" s="81">
        <v>15</v>
      </c>
      <c r="F391" s="82">
        <f t="shared" si="41"/>
        <v>18300</v>
      </c>
      <c r="G391" s="83">
        <v>10</v>
      </c>
      <c r="H391" s="84">
        <f t="shared" si="42"/>
        <v>12200</v>
      </c>
      <c r="I391" s="85">
        <f t="shared" si="43"/>
        <v>30500</v>
      </c>
      <c r="J391" s="86"/>
    </row>
    <row r="392" spans="1:15">
      <c r="A392" s="76"/>
      <c r="B392" s="87" t="s">
        <v>152</v>
      </c>
      <c r="C392" s="80">
        <v>2</v>
      </c>
      <c r="D392" s="80" t="s">
        <v>6</v>
      </c>
      <c r="E392" s="81">
        <v>24000</v>
      </c>
      <c r="F392" s="82">
        <f t="shared" si="41"/>
        <v>48000</v>
      </c>
      <c r="G392" s="83">
        <v>2000</v>
      </c>
      <c r="H392" s="84">
        <f t="shared" si="42"/>
        <v>4000</v>
      </c>
      <c r="I392" s="85">
        <f t="shared" si="43"/>
        <v>52000</v>
      </c>
      <c r="J392" s="86"/>
    </row>
    <row r="393" spans="1:15">
      <c r="A393" s="76"/>
      <c r="B393" s="87" t="s">
        <v>134</v>
      </c>
      <c r="C393" s="80">
        <v>1</v>
      </c>
      <c r="D393" s="80" t="s">
        <v>6</v>
      </c>
      <c r="E393" s="81">
        <v>20000</v>
      </c>
      <c r="F393" s="82">
        <f t="shared" si="41"/>
        <v>20000</v>
      </c>
      <c r="G393" s="83">
        <v>0</v>
      </c>
      <c r="H393" s="84">
        <f t="shared" si="42"/>
        <v>0</v>
      </c>
      <c r="I393" s="85">
        <f t="shared" si="43"/>
        <v>20000</v>
      </c>
      <c r="J393" s="86"/>
    </row>
    <row r="394" spans="1:15" ht="24.75" thickBot="1">
      <c r="A394" s="76"/>
      <c r="B394" s="87" t="s">
        <v>135</v>
      </c>
      <c r="C394" s="80"/>
      <c r="D394" s="80"/>
      <c r="E394" s="81"/>
      <c r="F394" s="82"/>
      <c r="G394" s="83"/>
      <c r="H394" s="84"/>
      <c r="I394" s="85"/>
      <c r="J394" s="86"/>
    </row>
    <row r="395" spans="1:15" ht="24.75" thickBot="1">
      <c r="A395" s="89"/>
      <c r="B395" s="90" t="s">
        <v>64</v>
      </c>
      <c r="C395" s="91"/>
      <c r="D395" s="91"/>
      <c r="E395" s="92"/>
      <c r="F395" s="92">
        <f ca="1">SUM(F369:F394)</f>
        <v>1142920</v>
      </c>
      <c r="G395" s="93"/>
      <c r="H395" s="92">
        <f ca="1">SUM(H369:H394)</f>
        <v>247990</v>
      </c>
      <c r="I395" s="92">
        <f>SUM(I370:I394)</f>
        <v>7361038.5</v>
      </c>
      <c r="J395" s="94"/>
    </row>
    <row r="396" spans="1:15">
      <c r="H396" s="69" t="s">
        <v>303</v>
      </c>
    </row>
    <row r="397" spans="1:15" s="152" customFormat="1">
      <c r="A397" s="189" t="str">
        <f>A1</f>
        <v>แบบแสดงรายการ ปริมาณและราคา</v>
      </c>
      <c r="B397" s="189"/>
      <c r="C397" s="189"/>
      <c r="D397" s="189"/>
      <c r="E397" s="189"/>
      <c r="F397" s="189"/>
      <c r="G397" s="189"/>
      <c r="H397" s="189"/>
      <c r="I397" s="189"/>
      <c r="J397" s="189"/>
      <c r="O397" s="154"/>
    </row>
    <row r="398" spans="1:15" s="152" customFormat="1">
      <c r="A398" s="152" t="str">
        <f>A2</f>
        <v xml:space="preserve">ประมาณราคา งานปรับปรุงห้องพักอาจารย์ และสำนักงานภาควิชาสถิติประยุกต์ ชั้น 5 </v>
      </c>
      <c r="D398" s="153"/>
      <c r="E398" s="152" t="str">
        <f>E2</f>
        <v>หน่วยงานเจ้าของโครงการ ภาควิชาสถิติประยุกต์</v>
      </c>
      <c r="G398" s="154"/>
      <c r="I398" s="152" t="s">
        <v>230</v>
      </c>
      <c r="O398" s="154"/>
    </row>
    <row r="399" spans="1:15" s="152" customFormat="1" ht="22.5" customHeight="1">
      <c r="A399" s="152" t="str">
        <f>A3</f>
        <v>สถานที่ก่อสร้าง  ชั้น 5 อาคารคณะวิทยาศาสตร์ประยุกต์</v>
      </c>
      <c r="D399" s="153"/>
      <c r="G399" s="154"/>
      <c r="O399" s="154"/>
    </row>
    <row r="400" spans="1:15" ht="21.75" customHeight="1"/>
    <row r="401" spans="1:10" ht="22.5" customHeight="1">
      <c r="A401" s="72" t="s">
        <v>0</v>
      </c>
      <c r="B401" s="72" t="s">
        <v>12</v>
      </c>
      <c r="C401" s="72" t="s">
        <v>3</v>
      </c>
      <c r="D401" s="72" t="s">
        <v>2</v>
      </c>
      <c r="E401" s="190" t="s">
        <v>63</v>
      </c>
      <c r="F401" s="191"/>
      <c r="G401" s="190" t="s">
        <v>17</v>
      </c>
      <c r="H401" s="191"/>
      <c r="I401" s="72" t="s">
        <v>66</v>
      </c>
      <c r="J401" s="73" t="s">
        <v>19</v>
      </c>
    </row>
    <row r="402" spans="1:10">
      <c r="A402" s="74"/>
      <c r="B402" s="75"/>
      <c r="C402" s="75"/>
      <c r="D402" s="75"/>
      <c r="E402" s="76" t="s">
        <v>4</v>
      </c>
      <c r="F402" s="76" t="s">
        <v>16</v>
      </c>
      <c r="G402" s="77" t="s">
        <v>4</v>
      </c>
      <c r="H402" s="76" t="s">
        <v>16</v>
      </c>
      <c r="I402" s="75" t="s">
        <v>17</v>
      </c>
      <c r="J402" s="78"/>
    </row>
    <row r="403" spans="1:10">
      <c r="A403" s="76"/>
      <c r="B403" s="95" t="s">
        <v>21</v>
      </c>
      <c r="C403" s="88"/>
      <c r="D403" s="88"/>
      <c r="E403" s="81"/>
      <c r="F403" s="81">
        <f ca="1">F395</f>
        <v>1142920</v>
      </c>
      <c r="G403" s="83"/>
      <c r="H403" s="84">
        <f ca="1">H395</f>
        <v>247990</v>
      </c>
      <c r="I403" s="110">
        <f>I395</f>
        <v>7361038.5</v>
      </c>
      <c r="J403" s="86"/>
    </row>
    <row r="404" spans="1:10">
      <c r="A404" s="76">
        <v>9.6</v>
      </c>
      <c r="B404" s="79" t="s">
        <v>102</v>
      </c>
      <c r="C404" s="80"/>
      <c r="D404" s="80"/>
      <c r="E404" s="81"/>
      <c r="F404" s="82"/>
      <c r="G404" s="83"/>
      <c r="H404" s="84"/>
      <c r="I404" s="85"/>
      <c r="J404" s="86"/>
    </row>
    <row r="405" spans="1:10">
      <c r="A405" s="76"/>
      <c r="B405" s="87" t="s">
        <v>144</v>
      </c>
      <c r="C405" s="88">
        <v>4</v>
      </c>
      <c r="D405" s="88" t="s">
        <v>6</v>
      </c>
      <c r="E405" s="81">
        <v>250</v>
      </c>
      <c r="F405" s="81">
        <f t="shared" ref="F405:F423" si="44">C405*E405</f>
        <v>1000</v>
      </c>
      <c r="G405" s="84">
        <v>120</v>
      </c>
      <c r="H405" s="84">
        <f t="shared" ref="H405:H413" si="45">C405*G405</f>
        <v>480</v>
      </c>
      <c r="I405" s="85">
        <f t="shared" ref="I405:I413" si="46">F405+H405</f>
        <v>1480</v>
      </c>
      <c r="J405" s="86"/>
    </row>
    <row r="406" spans="1:10">
      <c r="A406" s="76"/>
      <c r="B406" s="87" t="s">
        <v>145</v>
      </c>
      <c r="C406" s="88">
        <v>1</v>
      </c>
      <c r="D406" s="88" t="s">
        <v>6</v>
      </c>
      <c r="E406" s="81">
        <v>400</v>
      </c>
      <c r="F406" s="81">
        <f t="shared" si="44"/>
        <v>400</v>
      </c>
      <c r="G406" s="84">
        <v>120</v>
      </c>
      <c r="H406" s="84">
        <f t="shared" si="45"/>
        <v>120</v>
      </c>
      <c r="I406" s="85">
        <f t="shared" si="46"/>
        <v>520</v>
      </c>
      <c r="J406" s="86"/>
    </row>
    <row r="407" spans="1:10">
      <c r="A407" s="76"/>
      <c r="B407" s="87" t="s">
        <v>131</v>
      </c>
      <c r="C407" s="80">
        <v>30</v>
      </c>
      <c r="D407" s="80" t="s">
        <v>47</v>
      </c>
      <c r="E407" s="81">
        <v>65</v>
      </c>
      <c r="F407" s="82">
        <f t="shared" si="44"/>
        <v>1950</v>
      </c>
      <c r="G407" s="83">
        <v>24</v>
      </c>
      <c r="H407" s="84">
        <f t="shared" si="45"/>
        <v>720</v>
      </c>
      <c r="I407" s="85">
        <f t="shared" si="46"/>
        <v>2670</v>
      </c>
      <c r="J407" s="86"/>
    </row>
    <row r="408" spans="1:10">
      <c r="A408" s="76"/>
      <c r="B408" s="87" t="s">
        <v>132</v>
      </c>
      <c r="C408" s="80">
        <v>60</v>
      </c>
      <c r="D408" s="80" t="s">
        <v>47</v>
      </c>
      <c r="E408" s="81">
        <v>45</v>
      </c>
      <c r="F408" s="82">
        <f t="shared" si="44"/>
        <v>2700</v>
      </c>
      <c r="G408" s="83">
        <v>22</v>
      </c>
      <c r="H408" s="84">
        <f t="shared" si="45"/>
        <v>1320</v>
      </c>
      <c r="I408" s="85">
        <f t="shared" si="46"/>
        <v>4020</v>
      </c>
      <c r="J408" s="86"/>
    </row>
    <row r="409" spans="1:10">
      <c r="A409" s="76"/>
      <c r="B409" s="87" t="s">
        <v>146</v>
      </c>
      <c r="C409" s="80">
        <v>50</v>
      </c>
      <c r="D409" s="80" t="s">
        <v>47</v>
      </c>
      <c r="E409" s="81">
        <v>18</v>
      </c>
      <c r="F409" s="82">
        <f t="shared" si="44"/>
        <v>900</v>
      </c>
      <c r="G409" s="83">
        <v>10</v>
      </c>
      <c r="H409" s="84">
        <f t="shared" si="45"/>
        <v>500</v>
      </c>
      <c r="I409" s="85">
        <f t="shared" si="46"/>
        <v>1400</v>
      </c>
      <c r="J409" s="86"/>
    </row>
    <row r="410" spans="1:10">
      <c r="A410" s="76"/>
      <c r="B410" s="87" t="s">
        <v>133</v>
      </c>
      <c r="C410" s="80">
        <v>100</v>
      </c>
      <c r="D410" s="80" t="s">
        <v>47</v>
      </c>
      <c r="E410" s="81">
        <v>12</v>
      </c>
      <c r="F410" s="82">
        <f t="shared" si="44"/>
        <v>1200</v>
      </c>
      <c r="G410" s="83">
        <v>7</v>
      </c>
      <c r="H410" s="84">
        <f t="shared" si="45"/>
        <v>700</v>
      </c>
      <c r="I410" s="85">
        <f t="shared" si="46"/>
        <v>1900</v>
      </c>
      <c r="J410" s="86"/>
    </row>
    <row r="411" spans="1:10">
      <c r="A411" s="76"/>
      <c r="B411" s="87" t="s">
        <v>136</v>
      </c>
      <c r="C411" s="80">
        <v>100</v>
      </c>
      <c r="D411" s="80" t="s">
        <v>47</v>
      </c>
      <c r="E411" s="81">
        <v>8</v>
      </c>
      <c r="F411" s="82">
        <f t="shared" si="44"/>
        <v>800</v>
      </c>
      <c r="G411" s="83">
        <v>5</v>
      </c>
      <c r="H411" s="84">
        <f t="shared" si="45"/>
        <v>500</v>
      </c>
      <c r="I411" s="85">
        <f t="shared" si="46"/>
        <v>1300</v>
      </c>
      <c r="J411" s="86"/>
    </row>
    <row r="412" spans="1:10">
      <c r="A412" s="76"/>
      <c r="B412" s="87" t="s">
        <v>147</v>
      </c>
      <c r="C412" s="80">
        <v>50</v>
      </c>
      <c r="D412" s="80" t="s">
        <v>47</v>
      </c>
      <c r="E412" s="81">
        <v>15</v>
      </c>
      <c r="F412" s="82">
        <f t="shared" si="44"/>
        <v>750</v>
      </c>
      <c r="G412" s="83">
        <v>10</v>
      </c>
      <c r="H412" s="84">
        <f t="shared" si="45"/>
        <v>500</v>
      </c>
      <c r="I412" s="85">
        <f t="shared" si="46"/>
        <v>1250</v>
      </c>
      <c r="J412" s="86"/>
    </row>
    <row r="413" spans="1:10">
      <c r="A413" s="76"/>
      <c r="B413" s="87" t="s">
        <v>134</v>
      </c>
      <c r="C413" s="80">
        <v>1</v>
      </c>
      <c r="D413" s="80" t="s">
        <v>6</v>
      </c>
      <c r="E413" s="81">
        <v>5000</v>
      </c>
      <c r="F413" s="82">
        <f t="shared" si="44"/>
        <v>5000</v>
      </c>
      <c r="G413" s="83">
        <v>0</v>
      </c>
      <c r="H413" s="84">
        <f t="shared" si="45"/>
        <v>0</v>
      </c>
      <c r="I413" s="85">
        <f t="shared" si="46"/>
        <v>5000</v>
      </c>
      <c r="J413" s="86"/>
    </row>
    <row r="414" spans="1:10">
      <c r="A414" s="76"/>
      <c r="B414" s="87" t="s">
        <v>135</v>
      </c>
      <c r="C414" s="80"/>
      <c r="D414" s="80"/>
      <c r="E414" s="81"/>
      <c r="F414" s="82"/>
      <c r="G414" s="83"/>
      <c r="H414" s="84"/>
      <c r="I414" s="85"/>
      <c r="J414" s="86"/>
    </row>
    <row r="415" spans="1:10">
      <c r="A415" s="76">
        <v>9.6999999999999993</v>
      </c>
      <c r="B415" s="79" t="s">
        <v>285</v>
      </c>
      <c r="C415" s="80"/>
      <c r="D415" s="80"/>
      <c r="E415" s="81"/>
      <c r="F415" s="82"/>
      <c r="G415" s="83"/>
      <c r="H415" s="84"/>
      <c r="I415" s="85"/>
      <c r="J415" s="86"/>
    </row>
    <row r="416" spans="1:10">
      <c r="A416" s="76"/>
      <c r="B416" s="148" t="s">
        <v>144</v>
      </c>
      <c r="C416" s="150">
        <v>2</v>
      </c>
      <c r="D416" s="150" t="s">
        <v>6</v>
      </c>
      <c r="E416" s="81">
        <v>250</v>
      </c>
      <c r="F416" s="82">
        <f t="shared" si="44"/>
        <v>500</v>
      </c>
      <c r="G416" s="83">
        <v>120</v>
      </c>
      <c r="H416" s="84">
        <f t="shared" ref="H416:H423" si="47">C416*G416</f>
        <v>240</v>
      </c>
      <c r="I416" s="85">
        <f t="shared" ref="I416:I423" si="48">F416+H416</f>
        <v>740</v>
      </c>
      <c r="J416" s="86"/>
    </row>
    <row r="417" spans="1:10">
      <c r="A417" s="76"/>
      <c r="B417" s="148" t="s">
        <v>145</v>
      </c>
      <c r="C417" s="150">
        <v>2</v>
      </c>
      <c r="D417" s="150" t="s">
        <v>6</v>
      </c>
      <c r="E417" s="81">
        <v>400</v>
      </c>
      <c r="F417" s="82">
        <f t="shared" si="44"/>
        <v>800</v>
      </c>
      <c r="G417" s="83">
        <v>120</v>
      </c>
      <c r="H417" s="84">
        <f t="shared" si="47"/>
        <v>240</v>
      </c>
      <c r="I417" s="85">
        <f t="shared" si="48"/>
        <v>1040</v>
      </c>
      <c r="J417" s="86"/>
    </row>
    <row r="418" spans="1:10">
      <c r="A418" s="76"/>
      <c r="B418" s="148" t="s">
        <v>131</v>
      </c>
      <c r="C418" s="151">
        <v>80</v>
      </c>
      <c r="D418" s="151" t="s">
        <v>47</v>
      </c>
      <c r="E418" s="81">
        <v>64</v>
      </c>
      <c r="F418" s="82">
        <f t="shared" si="44"/>
        <v>5120</v>
      </c>
      <c r="G418" s="83">
        <v>24</v>
      </c>
      <c r="H418" s="84">
        <f t="shared" si="47"/>
        <v>1920</v>
      </c>
      <c r="I418" s="85">
        <f t="shared" si="48"/>
        <v>7040</v>
      </c>
      <c r="J418" s="86"/>
    </row>
    <row r="419" spans="1:10">
      <c r="A419" s="76"/>
      <c r="B419" s="148" t="s">
        <v>132</v>
      </c>
      <c r="C419" s="151">
        <v>80</v>
      </c>
      <c r="D419" s="151" t="s">
        <v>47</v>
      </c>
      <c r="E419" s="81">
        <v>44.5</v>
      </c>
      <c r="F419" s="82">
        <f t="shared" si="44"/>
        <v>3560</v>
      </c>
      <c r="G419" s="83">
        <v>22</v>
      </c>
      <c r="H419" s="84">
        <f t="shared" si="47"/>
        <v>1760</v>
      </c>
      <c r="I419" s="85">
        <f t="shared" si="48"/>
        <v>5320</v>
      </c>
      <c r="J419" s="86"/>
    </row>
    <row r="420" spans="1:10">
      <c r="A420" s="76"/>
      <c r="B420" s="148" t="s">
        <v>133</v>
      </c>
      <c r="C420" s="151">
        <v>240</v>
      </c>
      <c r="D420" s="151" t="s">
        <v>47</v>
      </c>
      <c r="E420" s="81">
        <v>12</v>
      </c>
      <c r="F420" s="82">
        <f t="shared" si="44"/>
        <v>2880</v>
      </c>
      <c r="G420" s="83">
        <v>7</v>
      </c>
      <c r="H420" s="84">
        <f t="shared" si="47"/>
        <v>1680</v>
      </c>
      <c r="I420" s="85">
        <f t="shared" si="48"/>
        <v>4560</v>
      </c>
      <c r="J420" s="86"/>
    </row>
    <row r="421" spans="1:10">
      <c r="A421" s="76"/>
      <c r="B421" s="148" t="s">
        <v>147</v>
      </c>
      <c r="C421" s="151">
        <v>80</v>
      </c>
      <c r="D421" s="151" t="s">
        <v>47</v>
      </c>
      <c r="E421" s="81">
        <v>15</v>
      </c>
      <c r="F421" s="82">
        <f t="shared" si="44"/>
        <v>1200</v>
      </c>
      <c r="G421" s="83">
        <v>10</v>
      </c>
      <c r="H421" s="84">
        <f t="shared" si="47"/>
        <v>800</v>
      </c>
      <c r="I421" s="85">
        <f t="shared" si="48"/>
        <v>2000</v>
      </c>
      <c r="J421" s="86"/>
    </row>
    <row r="422" spans="1:10">
      <c r="A422" s="76"/>
      <c r="B422" s="149" t="s">
        <v>286</v>
      </c>
      <c r="C422" s="150">
        <v>2</v>
      </c>
      <c r="D422" s="150" t="s">
        <v>288</v>
      </c>
      <c r="E422" s="81">
        <v>300</v>
      </c>
      <c r="F422" s="82">
        <f t="shared" si="44"/>
        <v>600</v>
      </c>
      <c r="G422" s="83">
        <v>50</v>
      </c>
      <c r="H422" s="84">
        <f t="shared" si="47"/>
        <v>100</v>
      </c>
      <c r="I422" s="85">
        <f t="shared" si="48"/>
        <v>700</v>
      </c>
      <c r="J422" s="86"/>
    </row>
    <row r="423" spans="1:10">
      <c r="A423" s="76"/>
      <c r="B423" s="148" t="s">
        <v>287</v>
      </c>
      <c r="C423" s="151">
        <v>1</v>
      </c>
      <c r="D423" s="151" t="s">
        <v>6</v>
      </c>
      <c r="E423" s="81">
        <v>5000</v>
      </c>
      <c r="F423" s="82">
        <f t="shared" si="44"/>
        <v>5000</v>
      </c>
      <c r="G423" s="83"/>
      <c r="H423" s="84">
        <f t="shared" si="47"/>
        <v>0</v>
      </c>
      <c r="I423" s="85">
        <f t="shared" si="48"/>
        <v>5000</v>
      </c>
      <c r="J423" s="86"/>
    </row>
    <row r="424" spans="1:10">
      <c r="A424" s="76"/>
      <c r="B424" s="148" t="s">
        <v>178</v>
      </c>
      <c r="C424" s="80"/>
      <c r="D424" s="80"/>
      <c r="E424" s="81"/>
      <c r="F424" s="82"/>
      <c r="G424" s="83"/>
      <c r="H424" s="84"/>
      <c r="I424" s="85"/>
      <c r="J424" s="86"/>
    </row>
    <row r="425" spans="1:10">
      <c r="A425" s="76"/>
      <c r="B425" s="87"/>
      <c r="C425" s="80"/>
      <c r="D425" s="80"/>
      <c r="E425" s="81"/>
      <c r="F425" s="82"/>
      <c r="G425" s="83"/>
      <c r="H425" s="84"/>
      <c r="I425" s="85"/>
      <c r="J425" s="86"/>
    </row>
    <row r="426" spans="1:10">
      <c r="A426" s="76"/>
      <c r="B426" s="87"/>
      <c r="C426" s="80"/>
      <c r="D426" s="80"/>
      <c r="E426" s="81"/>
      <c r="F426" s="82"/>
      <c r="G426" s="83"/>
      <c r="H426" s="84"/>
      <c r="I426" s="85"/>
      <c r="J426" s="86"/>
    </row>
    <row r="427" spans="1:10" ht="24.75" thickBot="1">
      <c r="A427" s="76"/>
      <c r="B427" s="87"/>
      <c r="C427" s="80"/>
      <c r="D427" s="80"/>
      <c r="E427" s="81"/>
      <c r="F427" s="82"/>
      <c r="G427" s="83"/>
      <c r="H427" s="84"/>
      <c r="I427" s="85"/>
      <c r="J427" s="86"/>
    </row>
    <row r="428" spans="1:10" ht="24.75" thickBot="1">
      <c r="A428" s="89"/>
      <c r="B428" s="90" t="s">
        <v>64</v>
      </c>
      <c r="C428" s="91"/>
      <c r="D428" s="91"/>
      <c r="E428" s="92"/>
      <c r="F428" s="92">
        <f ca="1">SUM(F403:F427)</f>
        <v>1153560</v>
      </c>
      <c r="G428" s="93"/>
      <c r="H428" s="92">
        <f ca="1">SUM(H403:H427)</f>
        <v>252830</v>
      </c>
      <c r="I428" s="92">
        <f>SUM(I403:I427)</f>
        <v>7406978.5</v>
      </c>
      <c r="J428" s="94"/>
    </row>
    <row r="429" spans="1:10">
      <c r="H429" s="69" t="s">
        <v>306</v>
      </c>
    </row>
    <row r="430" spans="1:10" ht="22.5" customHeight="1"/>
    <row r="431" spans="1:10">
      <c r="D431" s="69"/>
      <c r="G431" s="69"/>
    </row>
    <row r="432" spans="1:10" ht="22.5" customHeight="1">
      <c r="D432" s="69"/>
      <c r="G432" s="69"/>
    </row>
    <row r="433" spans="4:7" ht="22.5" customHeight="1">
      <c r="D433" s="69"/>
      <c r="G433" s="69"/>
    </row>
    <row r="434" spans="4:7" ht="21.75" customHeight="1">
      <c r="D434" s="69"/>
      <c r="G434" s="69"/>
    </row>
    <row r="435" spans="4:7" ht="22.5" customHeight="1">
      <c r="D435" s="69"/>
      <c r="G435" s="69"/>
    </row>
    <row r="436" spans="4:7">
      <c r="D436" s="69"/>
      <c r="G436" s="69"/>
    </row>
    <row r="437" spans="4:7">
      <c r="D437" s="69"/>
      <c r="G437" s="69"/>
    </row>
    <row r="438" spans="4:7">
      <c r="D438" s="69"/>
      <c r="G438" s="69"/>
    </row>
    <row r="439" spans="4:7">
      <c r="D439" s="69"/>
      <c r="G439" s="69"/>
    </row>
    <row r="440" spans="4:7">
      <c r="D440" s="69"/>
      <c r="G440" s="69"/>
    </row>
    <row r="441" spans="4:7">
      <c r="D441" s="69"/>
      <c r="G441" s="69"/>
    </row>
    <row r="442" spans="4:7">
      <c r="D442" s="69"/>
      <c r="G442" s="69"/>
    </row>
    <row r="443" spans="4:7">
      <c r="D443" s="69"/>
      <c r="G443" s="69"/>
    </row>
    <row r="444" spans="4:7">
      <c r="D444" s="69"/>
      <c r="G444" s="69"/>
    </row>
    <row r="445" spans="4:7">
      <c r="D445" s="69"/>
      <c r="G445" s="69"/>
    </row>
    <row r="446" spans="4:7">
      <c r="D446" s="69"/>
      <c r="G446" s="69"/>
    </row>
    <row r="447" spans="4:7">
      <c r="D447" s="69"/>
      <c r="G447" s="69"/>
    </row>
    <row r="448" spans="4:7">
      <c r="D448" s="69"/>
      <c r="G448" s="69"/>
    </row>
    <row r="449" spans="4:7">
      <c r="D449" s="69"/>
      <c r="G449" s="69"/>
    </row>
    <row r="450" spans="4:7">
      <c r="D450" s="69"/>
      <c r="G450" s="69"/>
    </row>
    <row r="451" spans="4:7">
      <c r="D451" s="69"/>
      <c r="G451" s="69"/>
    </row>
    <row r="452" spans="4:7">
      <c r="D452" s="69"/>
      <c r="G452" s="69"/>
    </row>
    <row r="453" spans="4:7">
      <c r="D453" s="69"/>
      <c r="G453" s="69"/>
    </row>
    <row r="454" spans="4:7">
      <c r="D454" s="69"/>
      <c r="G454" s="69"/>
    </row>
    <row r="455" spans="4:7">
      <c r="D455" s="69"/>
      <c r="G455" s="69"/>
    </row>
    <row r="456" spans="4:7">
      <c r="D456" s="69"/>
      <c r="G456" s="69"/>
    </row>
    <row r="457" spans="4:7">
      <c r="D457" s="69"/>
      <c r="G457" s="69"/>
    </row>
    <row r="458" spans="4:7">
      <c r="D458" s="69"/>
      <c r="G458" s="69"/>
    </row>
    <row r="459" spans="4:7">
      <c r="D459" s="69"/>
      <c r="G459" s="69"/>
    </row>
    <row r="460" spans="4:7">
      <c r="D460" s="69"/>
      <c r="G460" s="69"/>
    </row>
    <row r="461" spans="4:7">
      <c r="D461" s="69"/>
      <c r="G461" s="69"/>
    </row>
    <row r="462" spans="4:7">
      <c r="D462" s="69"/>
      <c r="G462" s="69"/>
    </row>
    <row r="463" spans="4:7">
      <c r="D463" s="69"/>
      <c r="G463" s="69"/>
    </row>
    <row r="464" spans="4:7">
      <c r="D464" s="69"/>
      <c r="G464" s="69"/>
    </row>
    <row r="465" spans="4:7">
      <c r="D465" s="69"/>
      <c r="G465" s="69"/>
    </row>
    <row r="466" spans="4:7">
      <c r="D466" s="69"/>
      <c r="G466" s="69"/>
    </row>
    <row r="467" spans="4:7">
      <c r="D467" s="69"/>
      <c r="G467" s="69"/>
    </row>
    <row r="468" spans="4:7">
      <c r="D468" s="69"/>
      <c r="G468" s="69"/>
    </row>
    <row r="469" spans="4:7">
      <c r="D469" s="69"/>
      <c r="G469" s="69"/>
    </row>
    <row r="470" spans="4:7">
      <c r="D470" s="69"/>
      <c r="G470" s="69"/>
    </row>
    <row r="471" spans="4:7" ht="22.5" customHeight="1">
      <c r="D471" s="69"/>
      <c r="G471" s="69"/>
    </row>
    <row r="472" spans="4:7" ht="22.5" customHeight="1">
      <c r="D472" s="69"/>
      <c r="G472" s="69"/>
    </row>
    <row r="473" spans="4:7" ht="21.75" customHeight="1">
      <c r="D473" s="69"/>
      <c r="G473" s="69"/>
    </row>
    <row r="474" spans="4:7" ht="22.5" customHeight="1">
      <c r="D474" s="69"/>
      <c r="G474" s="69"/>
    </row>
    <row r="475" spans="4:7">
      <c r="D475" s="69"/>
      <c r="G475" s="69"/>
    </row>
    <row r="476" spans="4:7">
      <c r="D476" s="69"/>
      <c r="G476" s="69"/>
    </row>
    <row r="477" spans="4:7">
      <c r="D477" s="69"/>
      <c r="G477" s="69"/>
    </row>
    <row r="478" spans="4:7">
      <c r="D478" s="69"/>
      <c r="G478" s="69"/>
    </row>
    <row r="479" spans="4:7">
      <c r="D479" s="69"/>
      <c r="G479" s="69"/>
    </row>
    <row r="480" spans="4:7">
      <c r="D480" s="69"/>
      <c r="G480" s="69"/>
    </row>
    <row r="481" spans="4:7">
      <c r="D481" s="69"/>
      <c r="G481" s="69"/>
    </row>
    <row r="482" spans="4:7">
      <c r="D482" s="69"/>
      <c r="G482" s="69"/>
    </row>
    <row r="483" spans="4:7">
      <c r="D483" s="69"/>
      <c r="G483" s="69"/>
    </row>
    <row r="484" spans="4:7">
      <c r="D484" s="69"/>
      <c r="G484" s="69"/>
    </row>
    <row r="485" spans="4:7">
      <c r="D485" s="69"/>
      <c r="G485" s="69"/>
    </row>
    <row r="486" spans="4:7">
      <c r="D486" s="69"/>
      <c r="G486" s="69"/>
    </row>
    <row r="487" spans="4:7">
      <c r="D487" s="69"/>
      <c r="G487" s="69"/>
    </row>
    <row r="488" spans="4:7">
      <c r="D488" s="69"/>
      <c r="G488" s="69"/>
    </row>
    <row r="489" spans="4:7">
      <c r="D489" s="69"/>
      <c r="G489" s="69"/>
    </row>
    <row r="490" spans="4:7">
      <c r="D490" s="69"/>
      <c r="G490" s="69"/>
    </row>
    <row r="491" spans="4:7">
      <c r="D491" s="69"/>
      <c r="G491" s="69"/>
    </row>
    <row r="492" spans="4:7">
      <c r="D492" s="69"/>
      <c r="G492" s="69"/>
    </row>
    <row r="493" spans="4:7">
      <c r="D493" s="69"/>
      <c r="G493" s="69"/>
    </row>
    <row r="494" spans="4:7">
      <c r="D494" s="69"/>
      <c r="G494" s="69"/>
    </row>
    <row r="495" spans="4:7">
      <c r="D495" s="69"/>
      <c r="G495" s="69"/>
    </row>
    <row r="496" spans="4:7">
      <c r="D496" s="69"/>
      <c r="G496" s="69"/>
    </row>
    <row r="497" spans="4:7">
      <c r="D497" s="69"/>
      <c r="G497" s="69"/>
    </row>
    <row r="498" spans="4:7">
      <c r="D498" s="69"/>
      <c r="G498" s="69"/>
    </row>
    <row r="499" spans="4:7">
      <c r="D499" s="69"/>
      <c r="G499" s="69"/>
    </row>
    <row r="500" spans="4:7">
      <c r="D500" s="69"/>
      <c r="G500" s="69"/>
    </row>
    <row r="501" spans="4:7">
      <c r="D501" s="69"/>
      <c r="G501" s="69"/>
    </row>
    <row r="502" spans="4:7">
      <c r="D502" s="69"/>
      <c r="G502" s="69"/>
    </row>
    <row r="503" spans="4:7">
      <c r="D503" s="69"/>
      <c r="G503" s="69"/>
    </row>
    <row r="504" spans="4:7">
      <c r="D504" s="69"/>
      <c r="G504" s="69"/>
    </row>
    <row r="505" spans="4:7">
      <c r="D505" s="69"/>
      <c r="G505" s="69"/>
    </row>
    <row r="506" spans="4:7">
      <c r="D506" s="69"/>
      <c r="G506" s="69"/>
    </row>
    <row r="507" spans="4:7">
      <c r="D507" s="69"/>
      <c r="G507" s="69"/>
    </row>
    <row r="508" spans="4:7">
      <c r="D508" s="69"/>
      <c r="G508" s="69"/>
    </row>
    <row r="509" spans="4:7" ht="22.5" customHeight="1">
      <c r="D509" s="69"/>
      <c r="G509" s="69"/>
    </row>
    <row r="510" spans="4:7" ht="22.5" customHeight="1">
      <c r="D510" s="69"/>
      <c r="G510" s="69"/>
    </row>
    <row r="511" spans="4:7" ht="21.75" customHeight="1">
      <c r="D511" s="69"/>
      <c r="G511" s="69"/>
    </row>
    <row r="512" spans="4:7" ht="22.5" customHeight="1">
      <c r="D512" s="69"/>
      <c r="G512" s="69"/>
    </row>
    <row r="513" spans="4:7">
      <c r="D513" s="69"/>
      <c r="G513" s="69"/>
    </row>
    <row r="514" spans="4:7">
      <c r="D514" s="69"/>
      <c r="G514" s="69"/>
    </row>
    <row r="515" spans="4:7">
      <c r="D515" s="69"/>
      <c r="G515" s="69"/>
    </row>
    <row r="516" spans="4:7">
      <c r="D516" s="69"/>
      <c r="G516" s="69"/>
    </row>
    <row r="517" spans="4:7">
      <c r="D517" s="69"/>
      <c r="G517" s="69"/>
    </row>
    <row r="518" spans="4:7">
      <c r="D518" s="69"/>
      <c r="G518" s="69"/>
    </row>
    <row r="519" spans="4:7">
      <c r="D519" s="69"/>
      <c r="G519" s="69"/>
    </row>
    <row r="520" spans="4:7">
      <c r="D520" s="69"/>
      <c r="G520" s="69"/>
    </row>
    <row r="521" spans="4:7">
      <c r="D521" s="69"/>
      <c r="G521" s="69"/>
    </row>
    <row r="522" spans="4:7">
      <c r="D522" s="69"/>
      <c r="G522" s="69"/>
    </row>
    <row r="523" spans="4:7">
      <c r="D523" s="69"/>
      <c r="G523" s="69"/>
    </row>
    <row r="524" spans="4:7">
      <c r="D524" s="69"/>
      <c r="G524" s="69"/>
    </row>
    <row r="525" spans="4:7">
      <c r="D525" s="69"/>
      <c r="G525" s="69"/>
    </row>
    <row r="526" spans="4:7">
      <c r="D526" s="69"/>
      <c r="G526" s="69"/>
    </row>
    <row r="527" spans="4:7">
      <c r="D527" s="69"/>
      <c r="G527" s="69"/>
    </row>
    <row r="528" spans="4:7">
      <c r="D528" s="69"/>
      <c r="G528" s="69"/>
    </row>
    <row r="529" spans="4:7">
      <c r="D529" s="69"/>
      <c r="G529" s="69"/>
    </row>
    <row r="530" spans="4:7">
      <c r="D530" s="69"/>
      <c r="G530" s="69"/>
    </row>
    <row r="531" spans="4:7">
      <c r="D531" s="69"/>
      <c r="G531" s="69"/>
    </row>
    <row r="532" spans="4:7">
      <c r="D532" s="69"/>
      <c r="G532" s="69"/>
    </row>
    <row r="533" spans="4:7">
      <c r="D533" s="69"/>
      <c r="G533" s="69"/>
    </row>
    <row r="534" spans="4:7">
      <c r="D534" s="69"/>
      <c r="G534" s="69"/>
    </row>
    <row r="535" spans="4:7">
      <c r="D535" s="69"/>
      <c r="G535" s="69"/>
    </row>
    <row r="536" spans="4:7">
      <c r="D536" s="69"/>
      <c r="G536" s="69"/>
    </row>
    <row r="537" spans="4:7">
      <c r="D537" s="69"/>
      <c r="G537" s="69"/>
    </row>
    <row r="538" spans="4:7">
      <c r="D538" s="69"/>
      <c r="G538" s="69"/>
    </row>
    <row r="539" spans="4:7">
      <c r="D539" s="69"/>
      <c r="G539" s="69"/>
    </row>
    <row r="540" spans="4:7">
      <c r="D540" s="69"/>
      <c r="G540" s="69"/>
    </row>
    <row r="541" spans="4:7">
      <c r="D541" s="69"/>
      <c r="G541" s="69"/>
    </row>
    <row r="542" spans="4:7">
      <c r="D542" s="69"/>
      <c r="G542" s="69"/>
    </row>
    <row r="543" spans="4:7">
      <c r="D543" s="69"/>
      <c r="G543" s="69"/>
    </row>
    <row r="544" spans="4:7">
      <c r="D544" s="69"/>
      <c r="G544" s="69"/>
    </row>
    <row r="545" spans="4:7">
      <c r="D545" s="69"/>
      <c r="G545" s="69"/>
    </row>
    <row r="546" spans="4:7">
      <c r="D546" s="69"/>
      <c r="G546" s="69"/>
    </row>
    <row r="547" spans="4:7">
      <c r="D547" s="69"/>
      <c r="G547" s="69"/>
    </row>
    <row r="548" spans="4:7">
      <c r="D548" s="69"/>
      <c r="G548" s="69"/>
    </row>
    <row r="549" spans="4:7">
      <c r="D549" s="69"/>
      <c r="G549" s="69"/>
    </row>
    <row r="550" spans="4:7">
      <c r="D550" s="69"/>
      <c r="G550" s="69"/>
    </row>
    <row r="551" spans="4:7">
      <c r="D551" s="69"/>
      <c r="G551" s="69"/>
    </row>
    <row r="552" spans="4:7">
      <c r="D552" s="69"/>
      <c r="G552" s="69"/>
    </row>
    <row r="553" spans="4:7">
      <c r="D553" s="69"/>
      <c r="G553" s="69"/>
    </row>
  </sheetData>
  <mergeCells count="39">
    <mergeCell ref="E5:F5"/>
    <mergeCell ref="G5:H5"/>
    <mergeCell ref="E137:F137"/>
    <mergeCell ref="G137:H137"/>
    <mergeCell ref="E103:F103"/>
    <mergeCell ref="G103:H103"/>
    <mergeCell ref="E401:F401"/>
    <mergeCell ref="G401:H401"/>
    <mergeCell ref="E302:F302"/>
    <mergeCell ref="G302:H302"/>
    <mergeCell ref="E335:F335"/>
    <mergeCell ref="G335:H335"/>
    <mergeCell ref="E368:F368"/>
    <mergeCell ref="G368:H368"/>
    <mergeCell ref="A331:J331"/>
    <mergeCell ref="A364:J364"/>
    <mergeCell ref="A397:J397"/>
    <mergeCell ref="E202:F202"/>
    <mergeCell ref="G202:H202"/>
    <mergeCell ref="E236:F236"/>
    <mergeCell ref="G236:H236"/>
    <mergeCell ref="E170:F170"/>
    <mergeCell ref="G170:H170"/>
    <mergeCell ref="A1:J1"/>
    <mergeCell ref="A34:J34"/>
    <mergeCell ref="A67:J67"/>
    <mergeCell ref="A100:J100"/>
    <mergeCell ref="A298:J298"/>
    <mergeCell ref="A133:J133"/>
    <mergeCell ref="A166:J166"/>
    <mergeCell ref="A199:J199"/>
    <mergeCell ref="A232:J232"/>
    <mergeCell ref="A265:J265"/>
    <mergeCell ref="E269:F269"/>
    <mergeCell ref="G269:H269"/>
    <mergeCell ref="E37:F37"/>
    <mergeCell ref="G37:H37"/>
    <mergeCell ref="E70:F70"/>
    <mergeCell ref="G70:H70"/>
  </mergeCells>
  <pageMargins left="0.31" right="0.1" top="0.19" bottom="0.19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แบบปร.4(ข)ปรับอากาศ</vt:lpstr>
      <vt:lpstr>ปร.4(ข)ระบบโสต</vt:lpstr>
      <vt:lpstr>แบบปร.4(พ)</vt:lpstr>
      <vt:lpstr>แบบปร.5(ก)</vt:lpstr>
      <vt:lpstr>ปร.5 (ข)</vt:lpstr>
      <vt:lpstr>แบบปร.4(ก)ปรับปรุง</vt:lpstr>
    </vt:vector>
  </TitlesOfParts>
  <Company>Mr.KKD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</cp:lastModifiedBy>
  <cp:lastPrinted>2022-01-31T06:59:56Z</cp:lastPrinted>
  <dcterms:created xsi:type="dcterms:W3CDTF">2014-09-22T03:03:31Z</dcterms:created>
  <dcterms:modified xsi:type="dcterms:W3CDTF">2022-03-08T03:17:37Z</dcterms:modified>
</cp:coreProperties>
</file>